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updateLinks="always" codeName="ThisWorkbook"/>
  <xr:revisionPtr revIDLastSave="0" documentId="13_ncr:1_{2AECB291-267F-4C24-9139-EC50B1157802}" xr6:coauthVersionLast="47" xr6:coauthVersionMax="47" xr10:uidLastSave="{00000000-0000-0000-0000-000000000000}"/>
  <bookViews>
    <workbookView xWindow="-110" yWindow="-110" windowWidth="19420" windowHeight="10420" tabRatio="911" xr2:uid="{00000000-000D-0000-FFFF-FFFF00000000}"/>
  </bookViews>
  <sheets>
    <sheet name="MENU" sheetId="22" r:id="rId1"/>
    <sheet name="Key figures" sheetId="2" r:id="rId2"/>
    <sheet name="Balance sheet" sheetId="3" r:id="rId3"/>
    <sheet name="Customer funds" sheetId="4" r:id="rId4"/>
    <sheet name="Performing loans" sheetId="20" r:id="rId5"/>
    <sheet name="Stages" sheetId="24" r:id="rId6"/>
    <sheet name="NPLs (I)" sheetId="21" r:id="rId7"/>
    <sheet name="NPLs (II)" sheetId="10" r:id="rId8"/>
    <sheet name="Foreclosed assets (I)" sheetId="8" r:id="rId9"/>
    <sheet name="Foreclosed assets (II)" sheetId="11" r:id="rId10"/>
    <sheet name="Results" sheetId="9" r:id="rId11"/>
    <sheet name="Yield &amp; costs" sheetId="12" r:id="rId12"/>
    <sheet name="Fee income" sheetId="14" r:id="rId13"/>
    <sheet name="Liquidity" sheetId="17" r:id="rId14"/>
    <sheet name="Solvency" sheetId="19" r:id="rId15"/>
  </sheets>
  <definedNames>
    <definedName name="_xlnm.Print_Area" localSheetId="2">'Balance sheet'!$B$1:$E$36</definedName>
    <definedName name="_xlnm.Print_Area" localSheetId="3">'Customer funds'!$B$1:$E$27</definedName>
    <definedName name="_xlnm.Print_Area" localSheetId="12">'Fee income'!$A$1:$F$10</definedName>
    <definedName name="_xlnm.Print_Area" localSheetId="8">'Foreclosed assets (I)'!$B$1:$E$22</definedName>
    <definedName name="_xlnm.Print_Area" localSheetId="9">'Foreclosed assets (II)'!$B$1:$G$7</definedName>
    <definedName name="_xlnm.Print_Area" localSheetId="1">'Key figures'!$B$1:$F$46</definedName>
    <definedName name="_xlnm.Print_Area" localSheetId="13">Liquidity!$B$1:$F$29</definedName>
    <definedName name="_xlnm.Print_Area" localSheetId="6">'NPLs (I)'!$B$1:$E$49</definedName>
    <definedName name="_xlnm.Print_Area" localSheetId="7">'NPLs (II)'!$B$1:$G$8</definedName>
    <definedName name="_xlnm.Print_Area" localSheetId="10">Results!$B$1:$I$53</definedName>
    <definedName name="_xlnm.Print_Area" localSheetId="14">Solvency!$B$2:$E$44</definedName>
    <definedName name="_xlnm.Print_Area" localSheetId="11">'Yield &amp; costs'!$A$1:$T$21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4" i="12" l="1"/>
  <c r="F23" i="12"/>
  <c r="F8" i="9" l="1"/>
  <c r="G10" i="17" l="1"/>
  <c r="D1" i="10" l="1"/>
  <c r="E1" i="10" s="1"/>
  <c r="F1" i="10" s="1"/>
  <c r="G1" i="10" s="1"/>
  <c r="D2" i="9" l="1"/>
  <c r="E20" i="9" l="1"/>
  <c r="F20" i="9" s="1"/>
  <c r="E7" i="9"/>
  <c r="F7" i="9" s="1"/>
  <c r="E17" i="9"/>
  <c r="F17" i="9" s="1"/>
  <c r="E10" i="9"/>
  <c r="F10" i="9" s="1"/>
  <c r="E3" i="9"/>
  <c r="F3" i="9" s="1"/>
  <c r="E9" i="9"/>
  <c r="F9" i="9" s="1"/>
  <c r="E14" i="9"/>
  <c r="F14" i="9" s="1"/>
  <c r="E18" i="9"/>
  <c r="F18" i="9" s="1"/>
  <c r="E6" i="9"/>
  <c r="F6" i="9" s="1"/>
  <c r="E5" i="9"/>
  <c r="F5" i="9" s="1"/>
  <c r="E13" i="9"/>
  <c r="F13" i="9" s="1"/>
  <c r="E4" i="9"/>
  <c r="F4" i="9" s="1"/>
  <c r="E15" i="9"/>
  <c r="F15" i="9" s="1"/>
  <c r="E8" i="9"/>
  <c r="E22" i="9"/>
  <c r="F22" i="9" s="1"/>
  <c r="E12" i="9" l="1"/>
  <c r="F12" i="9" s="1"/>
  <c r="E11" i="9" l="1"/>
  <c r="F11" i="9" s="1"/>
  <c r="E16" i="9" l="1"/>
  <c r="F16" i="9" s="1"/>
  <c r="E19" i="9" l="1"/>
  <c r="F19" i="9" s="1"/>
  <c r="E21" i="9" l="1"/>
  <c r="F21" i="9" s="1"/>
  <c r="E26" i="9" l="1"/>
  <c r="F26" i="9" s="1"/>
  <c r="E23" i="9"/>
  <c r="F23" i="9" s="1"/>
  <c r="E25" i="9"/>
  <c r="F25" i="9" s="1"/>
</calcChain>
</file>

<file path=xl/sharedStrings.xml><?xml version="1.0" encoding="utf-8"?>
<sst xmlns="http://schemas.openxmlformats.org/spreadsheetml/2006/main" count="476" uniqueCount="279">
  <si>
    <t>LCR</t>
  </si>
  <si>
    <t>NSFR</t>
  </si>
  <si>
    <t>MENU</t>
  </si>
  <si>
    <t>Million euros</t>
  </si>
  <si>
    <t>Loan to deposits</t>
  </si>
  <si>
    <t>KEY FIGURES</t>
  </si>
  <si>
    <t>Million euros / % / pp</t>
  </si>
  <si>
    <t>BALANCE SHEET</t>
  </si>
  <si>
    <t>Off-balance sheet customer funds and insurance</t>
  </si>
  <si>
    <t>YoY</t>
  </si>
  <si>
    <t>RESULTS (cumulative figures)</t>
  </si>
  <si>
    <t>RISK MANAGEMENT</t>
  </si>
  <si>
    <t>LIQUIDITY</t>
  </si>
  <si>
    <t>SOLVENCY</t>
  </si>
  <si>
    <t>ADDITIONAL INFORMATION</t>
  </si>
  <si>
    <t>Branches</t>
  </si>
  <si>
    <t>ATMs</t>
  </si>
  <si>
    <t>Cash and balances at central banks</t>
  </si>
  <si>
    <t>Financial assets at amortised cost</t>
  </si>
  <si>
    <t>Hedging derivatives</t>
  </si>
  <si>
    <t>Tangible assets</t>
  </si>
  <si>
    <t>Intangible assets</t>
  </si>
  <si>
    <t>Tax assets</t>
  </si>
  <si>
    <t>Other assets</t>
  </si>
  <si>
    <t>TOTAL ASSETS</t>
  </si>
  <si>
    <t>Financial liabilities at amortised cost</t>
  </si>
  <si>
    <t>Deposits from credit institutions</t>
  </si>
  <si>
    <t>Customer deposits</t>
  </si>
  <si>
    <t xml:space="preserve">   Other Issued Securities</t>
  </si>
  <si>
    <t>Other financial liabilities</t>
  </si>
  <si>
    <t>Provisions</t>
  </si>
  <si>
    <t>Tax liabilities</t>
  </si>
  <si>
    <t>Other liabilities</t>
  </si>
  <si>
    <t>TOTAL LIABILITIES</t>
  </si>
  <si>
    <t>Own Funds</t>
  </si>
  <si>
    <t>Minority Interests</t>
  </si>
  <si>
    <t>Total Equity</t>
  </si>
  <si>
    <t>Total Liabilities and Equity</t>
  </si>
  <si>
    <t>CUSTOMER FUNDS</t>
  </si>
  <si>
    <t>Million euros. Excluding valuation adjustments</t>
  </si>
  <si>
    <t>Public Sector</t>
  </si>
  <si>
    <t>Private sector</t>
  </si>
  <si>
    <t>Sight deposits</t>
  </si>
  <si>
    <t>Term deposits</t>
  </si>
  <si>
    <t>Repos</t>
  </si>
  <si>
    <t>Subordinated liabilities</t>
  </si>
  <si>
    <t>Mutual funds</t>
  </si>
  <si>
    <t>Pension funds</t>
  </si>
  <si>
    <t>Insurance savings</t>
  </si>
  <si>
    <t>TOTAL CUSTOMER FUNDS</t>
  </si>
  <si>
    <t>Retail customers funds</t>
  </si>
  <si>
    <t>of which: on-balance sheet</t>
  </si>
  <si>
    <t>Others</t>
  </si>
  <si>
    <t>of which: off-balance sheet and insurance</t>
  </si>
  <si>
    <t>Wholesale funds</t>
  </si>
  <si>
    <t>PERFORMING LOANS</t>
  </si>
  <si>
    <t>Public sector</t>
  </si>
  <si>
    <t>Corporates</t>
  </si>
  <si>
    <t xml:space="preserve">   SMEs and self-employed</t>
  </si>
  <si>
    <t xml:space="preserve">   Other corporates</t>
  </si>
  <si>
    <t>Individuals</t>
  </si>
  <si>
    <t xml:space="preserve">   Mortgages</t>
  </si>
  <si>
    <t xml:space="preserve">   Consumer and other</t>
  </si>
  <si>
    <t>PERFORMING LOANS TO CUSTOMERS</t>
  </si>
  <si>
    <t>NON PERFORMING LOANS</t>
  </si>
  <si>
    <t>GROSS BALANCE</t>
  </si>
  <si>
    <t>Business</t>
  </si>
  <si>
    <t>PROVISIONS</t>
  </si>
  <si>
    <t>% COVERAGE</t>
  </si>
  <si>
    <t>NON PERFORMING LOANS  (ii)</t>
  </si>
  <si>
    <t>NPL EVOLUTION</t>
  </si>
  <si>
    <t>NPLs at the beginning of the period</t>
  </si>
  <si>
    <t>Recoveries</t>
  </si>
  <si>
    <t>NPLs at the end of the period</t>
  </si>
  <si>
    <t>Gross entries</t>
  </si>
  <si>
    <t>Texas Ratio</t>
  </si>
  <si>
    <t>Texas Ratio: NPLs + Foreclosed assets / Tangible Book value + NPAs provisions</t>
  </si>
  <si>
    <t>FORECLOSED ASSETS</t>
  </si>
  <si>
    <t>Buildings under construction</t>
  </si>
  <si>
    <t>Land</t>
  </si>
  <si>
    <t>TOTAL FORECLOSED ASSETS</t>
  </si>
  <si>
    <t>COVERAGE (%)</t>
  </si>
  <si>
    <t>FORECLOSED ASSETS (ii)</t>
  </si>
  <si>
    <t>FORECLOSED ASSETS EVOLUTION</t>
  </si>
  <si>
    <t>BoP</t>
  </si>
  <si>
    <t xml:space="preserve">Inflows </t>
  </si>
  <si>
    <t>Outflows</t>
  </si>
  <si>
    <t>EoP</t>
  </si>
  <si>
    <t>% Quaterly out-flows / foreclosures at beginning of year</t>
  </si>
  <si>
    <t>RESULTS</t>
  </si>
  <si>
    <t>Interest income</t>
  </si>
  <si>
    <t>Interest expense</t>
  </si>
  <si>
    <t>NET INTEREST INCOME</t>
  </si>
  <si>
    <t>Dividend income</t>
  </si>
  <si>
    <t>Share of results of entities accounted for using the equity method</t>
  </si>
  <si>
    <t>Net fee income</t>
  </si>
  <si>
    <t>GROSS INCOME</t>
  </si>
  <si>
    <t>Administrative costs</t>
  </si>
  <si>
    <t>Staff costs</t>
  </si>
  <si>
    <t>Other administrative costs</t>
  </si>
  <si>
    <t>Amortization</t>
  </si>
  <si>
    <t>PRE-PROVISION PROFIT</t>
  </si>
  <si>
    <t>Provisions /reversal of provisions</t>
  </si>
  <si>
    <t xml:space="preserve">Impairments / reversal of financial assets </t>
  </si>
  <si>
    <t>NET OPERATING INCOME</t>
  </si>
  <si>
    <t xml:space="preserve">Impairments on non-financial assets </t>
  </si>
  <si>
    <t>PROFIT BEFORE TAX</t>
  </si>
  <si>
    <t>Taxes</t>
  </si>
  <si>
    <t>NET INCOME FROM CONTINUING OPERATIONS</t>
  </si>
  <si>
    <t>Profit / loss from discontinued operations</t>
  </si>
  <si>
    <t>CONSOLIDATED NET INCOME</t>
  </si>
  <si>
    <t>ATTRIBUTABLE NET INCOME</t>
  </si>
  <si>
    <t>QUARTERLY EVOLUTION</t>
  </si>
  <si>
    <t>Impairments / reversal of financial assets</t>
  </si>
  <si>
    <t>Amount</t>
  </si>
  <si>
    <t>%</t>
  </si>
  <si>
    <t>Trading income</t>
  </si>
  <si>
    <t>Other operating income/expenses</t>
  </si>
  <si>
    <t>Average balances</t>
  </si>
  <si>
    <t>FI/FE</t>
  </si>
  <si>
    <t>Yield/ cost (%)</t>
  </si>
  <si>
    <t>Million euros / %</t>
  </si>
  <si>
    <t>Financial intermediaries</t>
  </si>
  <si>
    <t>Fixed income portfolio</t>
  </si>
  <si>
    <t>Net loans (including NPLs)</t>
  </si>
  <si>
    <t>Debt securities</t>
  </si>
  <si>
    <t>Sight deposits (PS)</t>
  </si>
  <si>
    <t>Term deposits (PS)</t>
  </si>
  <si>
    <t>CUSTOMER SPREAD*</t>
  </si>
  <si>
    <t>NET INTEREST MARGIN</t>
  </si>
  <si>
    <t>F.I.: Financial Interest</t>
  </si>
  <si>
    <t>F.E.: Financial expenses</t>
  </si>
  <si>
    <t>PS: Private Sector</t>
  </si>
  <si>
    <t xml:space="preserve">(*) Net loans (including NPLs) - Customer deposits  </t>
  </si>
  <si>
    <t>FEES</t>
  </si>
  <si>
    <t>FEE INCOME</t>
  </si>
  <si>
    <t>From payments and collections</t>
  </si>
  <si>
    <t>Other fees</t>
  </si>
  <si>
    <t>FEE EXPENSES</t>
  </si>
  <si>
    <t>NET FEE INCOME</t>
  </si>
  <si>
    <t>-Reverse repos</t>
  </si>
  <si>
    <t>a) Core credit and loans</t>
  </si>
  <si>
    <t>Customers deposits (excluding valuations adjustments)</t>
  </si>
  <si>
    <t>-Multi-issuer covered bonds</t>
  </si>
  <si>
    <t>b) Core customer deposits</t>
  </si>
  <si>
    <t>LtD ratio (a/b)</t>
  </si>
  <si>
    <t>Credit and loans (excluding valuations adjustments and OFA)</t>
  </si>
  <si>
    <t>Liquid assets</t>
  </si>
  <si>
    <t>Cash surplus (1)</t>
  </si>
  <si>
    <t>Reverse repos</t>
  </si>
  <si>
    <t>Fixed income portfolio and other discountable assets in ECB</t>
  </si>
  <si>
    <t>Total liquid assets (ECB discount value)</t>
  </si>
  <si>
    <t>Liquid assets used</t>
  </si>
  <si>
    <t>In ECB</t>
  </si>
  <si>
    <t>Total liquid assets used</t>
  </si>
  <si>
    <t>AVALABLE DISCOUNTABLE LIQUID ASSETS</t>
  </si>
  <si>
    <t>% over total assets</t>
  </si>
  <si>
    <t>(1) Interbank deposits + surplus balance in ECB and operating balances</t>
  </si>
  <si>
    <t>LIQUIDITY RATIOS</t>
  </si>
  <si>
    <t>Million € and %</t>
  </si>
  <si>
    <t>Qualifying capital</t>
  </si>
  <si>
    <t>CET1 capital (BIS III)</t>
  </si>
  <si>
    <t xml:space="preserve">Capital and share premium </t>
  </si>
  <si>
    <t>Reserves</t>
  </si>
  <si>
    <t>Attributable net profit (excluding dividends)</t>
  </si>
  <si>
    <t>Deductions</t>
  </si>
  <si>
    <t>Others (1)</t>
  </si>
  <si>
    <t>Tier 1</t>
  </si>
  <si>
    <t>Tier 2</t>
  </si>
  <si>
    <t>Risk weighted assets</t>
  </si>
  <si>
    <t>CET1 capital (BIS III) (%)</t>
  </si>
  <si>
    <t>Total capital ratio (%)</t>
  </si>
  <si>
    <t>(1) Treasury stock, minorities, other global result and transitional period of IFRS9</t>
  </si>
  <si>
    <t>FULLY LOADED RATIOS</t>
  </si>
  <si>
    <t>Qualify capital</t>
  </si>
  <si>
    <t>Assets held for trading &amp; Finantial assets at fair value through P&amp;L</t>
  </si>
  <si>
    <t>Financial assets at fair value through other comprehensive income</t>
  </si>
  <si>
    <t xml:space="preserve">   Loans and advances to central banks and credit institution</t>
  </si>
  <si>
    <t xml:space="preserve">   Loans and advances to customers</t>
  </si>
  <si>
    <t>Debt securities at amortised cost</t>
  </si>
  <si>
    <t>Investment in joint ventures and associates</t>
  </si>
  <si>
    <t>Financial liabilities held for trading &amp; at fair value through P&amp;L</t>
  </si>
  <si>
    <t>Deposits from central banks</t>
  </si>
  <si>
    <t>Accumulated other comprehensive income</t>
  </si>
  <si>
    <t>Depreciation and amortization</t>
  </si>
  <si>
    <t>CET1 overall capital requirement</t>
  </si>
  <si>
    <t>CET1 (%)</t>
  </si>
  <si>
    <t>Total capital (%)</t>
  </si>
  <si>
    <t>Other managed assets</t>
  </si>
  <si>
    <t xml:space="preserve">   Real Estate developers</t>
  </si>
  <si>
    <t>Residential</t>
  </si>
  <si>
    <t>Commercial RE</t>
  </si>
  <si>
    <t>QUARTERLY YIELDS &amp; COSTS</t>
  </si>
  <si>
    <t>Data from the pro-forma income statement in which the results of Unicaja and Liberbank are added to all dates and impacts of the merger in 2021 are not considered (1,301 million euros of badwill, 17 million euros of acquisition expenses, 22 million euros of endowments for network and IT restructuring and 143 million euros of provisions for personnel restructuring)</t>
  </si>
  <si>
    <t>5. Stages</t>
  </si>
  <si>
    <t>1. Key Figures</t>
  </si>
  <si>
    <t>2. Balance sheet</t>
  </si>
  <si>
    <t>3. Customer funds</t>
  </si>
  <si>
    <t>4. Performing loans</t>
  </si>
  <si>
    <t>6. Non performing loans (I)</t>
  </si>
  <si>
    <t>7. Non performing loans (II)</t>
  </si>
  <si>
    <t>8. Foreclosed assets (I)</t>
  </si>
  <si>
    <t>9. Foreclosed assets (II)</t>
  </si>
  <si>
    <t>10. Results</t>
  </si>
  <si>
    <t>11. Yields &amp; cost</t>
  </si>
  <si>
    <t>12. Fees</t>
  </si>
  <si>
    <t>Covered bonds</t>
  </si>
  <si>
    <t>Other securities</t>
  </si>
  <si>
    <t xml:space="preserve">  Stage 1</t>
  </si>
  <si>
    <t xml:space="preserve">  Stage 2</t>
  </si>
  <si>
    <t xml:space="preserve">  Stage 3</t>
  </si>
  <si>
    <t>Credit exposures stages</t>
  </si>
  <si>
    <t>Gross exposure</t>
  </si>
  <si>
    <t>Total gross exposure</t>
  </si>
  <si>
    <t>% Coverage</t>
  </si>
  <si>
    <t>Total coverage</t>
  </si>
  <si>
    <t>Total provisions</t>
  </si>
  <si>
    <t>13. Liquidity</t>
  </si>
  <si>
    <t>14. Solvency</t>
  </si>
  <si>
    <t>Employees</t>
  </si>
  <si>
    <t>Million Euros</t>
  </si>
  <si>
    <t>NPL RATIO</t>
  </si>
  <si>
    <t>(1) Excluding valuation adjustments and intercompanies</t>
  </si>
  <si>
    <t xml:space="preserve">Total assets </t>
  </si>
  <si>
    <r>
      <t xml:space="preserve">Gross loans and advances to customers </t>
    </r>
    <r>
      <rPr>
        <vertAlign val="superscript"/>
        <sz val="11"/>
        <color theme="1"/>
        <rFont val="Calibri"/>
        <family val="2"/>
      </rPr>
      <t xml:space="preserve">(1) </t>
    </r>
  </si>
  <si>
    <r>
      <t xml:space="preserve">Performing gross loans and advances to customers </t>
    </r>
    <r>
      <rPr>
        <vertAlign val="superscript"/>
        <sz val="11"/>
        <color theme="1"/>
        <rFont val="Calibri"/>
        <family val="2"/>
      </rPr>
      <t xml:space="preserve">(1) </t>
    </r>
  </si>
  <si>
    <r>
      <t xml:space="preserve">On-balance sheet customers funds </t>
    </r>
    <r>
      <rPr>
        <vertAlign val="superscript"/>
        <sz val="11"/>
        <color theme="1"/>
        <rFont val="Calibri"/>
        <family val="2"/>
      </rPr>
      <t xml:space="preserve">(1) </t>
    </r>
  </si>
  <si>
    <t>Shareholders equity</t>
  </si>
  <si>
    <t>Total equity</t>
  </si>
  <si>
    <r>
      <t xml:space="preserve">Cost to income </t>
    </r>
    <r>
      <rPr>
        <vertAlign val="superscript"/>
        <sz val="11"/>
        <color theme="1"/>
        <rFont val="Arial"/>
        <family val="2"/>
        <scheme val="minor"/>
      </rPr>
      <t>(2)</t>
    </r>
  </si>
  <si>
    <r>
      <t xml:space="preserve">Return On Tangible net Equity (ROTE) </t>
    </r>
    <r>
      <rPr>
        <vertAlign val="superscript"/>
        <sz val="11"/>
        <color theme="1"/>
        <rFont val="Calibri"/>
        <family val="2"/>
      </rPr>
      <t>(2)</t>
    </r>
  </si>
  <si>
    <t xml:space="preserve">Non performing loans (NPL)  (a) </t>
  </si>
  <si>
    <r>
      <t>Foreclosed assets (b)</t>
    </r>
    <r>
      <rPr>
        <vertAlign val="superscript"/>
        <sz val="11"/>
        <color theme="1"/>
        <rFont val="Arial"/>
        <family val="2"/>
        <scheme val="minor"/>
      </rPr>
      <t xml:space="preserve"> </t>
    </r>
  </si>
  <si>
    <t>Non performing assets -NPA- (a+b)</t>
  </si>
  <si>
    <t>NPL ratio</t>
  </si>
  <si>
    <t>NPL coverage</t>
  </si>
  <si>
    <t>Foreclosed assets coverage</t>
  </si>
  <si>
    <t>Non performing assets (NPA) coverage</t>
  </si>
  <si>
    <t>Cost of risk</t>
  </si>
  <si>
    <t>,</t>
  </si>
  <si>
    <t>Loan to deposit ratio</t>
  </si>
  <si>
    <t>CET1 ratio (phase-in)</t>
  </si>
  <si>
    <t>CET1 ratio (fully loaded)</t>
  </si>
  <si>
    <t>Total capital ratio (phase-in)</t>
  </si>
  <si>
    <t>Total capital ratio (fully loaded)</t>
  </si>
  <si>
    <t>Risk weighted assets (RWA)</t>
  </si>
  <si>
    <t>Texas ratio</t>
  </si>
  <si>
    <t>Recurrent cost of risk</t>
  </si>
  <si>
    <t>0.333333333333333Q 1900</t>
  </si>
  <si>
    <t>Net interest income</t>
  </si>
  <si>
    <t>On-balance sheet customer funds</t>
  </si>
  <si>
    <t>Customer funds</t>
  </si>
  <si>
    <t>Issues</t>
  </si>
  <si>
    <t>(2) In the calculation of the efficiency ratio and  ROTE, the impact of the temporary bank tax, which in 2023 amounts to €63.8 million, has been eliminated.</t>
  </si>
  <si>
    <t>Gross income</t>
  </si>
  <si>
    <t>Pre-provision profit</t>
  </si>
  <si>
    <t>Consolidated net income</t>
  </si>
  <si>
    <t>Non current assets held for sale &amp; Other assets</t>
  </si>
  <si>
    <t>* Excluding the impact of the temporary tax on banking, amounting to €63.8 million and is recorded in the first quarter of 2023.</t>
  </si>
  <si>
    <t>From insurance</t>
  </si>
  <si>
    <t>From mutual funds</t>
  </si>
  <si>
    <t>From pension plans</t>
  </si>
  <si>
    <t>(Quarters prior to June 2023 restated following the first application of the IFRS 17)</t>
  </si>
  <si>
    <t>QoQ</t>
  </si>
  <si>
    <t>Ytd</t>
  </si>
  <si>
    <t>3Q 2023</t>
  </si>
  <si>
    <t>2Q 2023</t>
  </si>
  <si>
    <t>1Q 2023</t>
  </si>
  <si>
    <t>4Q2022</t>
  </si>
  <si>
    <t>3Q2022</t>
  </si>
  <si>
    <t>4Q 2022</t>
  </si>
  <si>
    <t>3Q 2022</t>
  </si>
  <si>
    <t>%*</t>
  </si>
  <si>
    <t>2Q 2022</t>
  </si>
  <si>
    <t>1Q 2022</t>
  </si>
  <si>
    <t>9M23 vs 9M22</t>
  </si>
  <si>
    <t>Excess of capital over Total capital SREP requirement (pbs)</t>
  </si>
  <si>
    <t>PHASED IN RATIOS</t>
  </si>
  <si>
    <t>Phased 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</si>
</sst>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
    <numFmt numFmtId="165" formatCode="0.0\ \p\p"/>
    <numFmt numFmtId="166" formatCode="0\ \p\p"/>
    <numFmt numFmtId="167" formatCode="dd/mm/yy"/>
    <numFmt numFmtId="168" formatCode="\+0.0\ \p\p;\ \-0.0\ \p\p"/>
    <numFmt numFmtId="169" formatCode="[$-C0A]dddd\,\ dd&quot; de &quot;mmmm&quot; de &quot;yyyy"/>
    <numFmt numFmtId="170" formatCode="#,##0.0"/>
    <numFmt numFmtId="172" formatCode="_-* #,##0_-;\-* #,##0_-;_-* &quot;-&quot;??_-;_-@_-"/>
  </numFmts>
  <fonts count="35" x14ac:knownFonts="1">
    <font>
      <sz val="11"/>
      <color theme="1"/>
      <name val="Arial"/>
      <family val="2"/>
      <scheme val="minor"/>
    </font>
    <font>
      <sz val="11"/>
      <color theme="1"/>
      <name val="Arial"/>
      <family val="2"/>
      <scheme val="minor"/>
    </font>
    <font>
      <u/>
      <sz val="11"/>
      <color theme="10"/>
      <name val="Arial"/>
      <family val="2"/>
      <scheme val="minor"/>
    </font>
    <font>
      <b/>
      <sz val="11"/>
      <color theme="1"/>
      <name val="Arial"/>
      <family val="2"/>
      <scheme val="minor"/>
    </font>
    <font>
      <sz val="8"/>
      <color theme="1"/>
      <name val="Arial"/>
      <family val="2"/>
      <scheme val="minor"/>
    </font>
    <font>
      <sz val="10"/>
      <color theme="1"/>
      <name val="Arial"/>
      <family val="2"/>
      <scheme val="minor"/>
    </font>
    <font>
      <i/>
      <sz val="8"/>
      <color theme="1"/>
      <name val="Arial"/>
      <family val="2"/>
      <scheme val="minor"/>
    </font>
    <font>
      <i/>
      <sz val="9"/>
      <color theme="1"/>
      <name val="Arial"/>
      <family val="2"/>
      <scheme val="minor"/>
    </font>
    <font>
      <b/>
      <sz val="12"/>
      <color theme="1"/>
      <name val="Arial"/>
      <family val="2"/>
      <scheme val="minor"/>
    </font>
    <font>
      <i/>
      <sz val="11"/>
      <color theme="1"/>
      <name val="Arial"/>
      <family val="2"/>
      <scheme val="minor"/>
    </font>
    <font>
      <b/>
      <sz val="11"/>
      <color theme="0"/>
      <name val="Arial"/>
      <family val="2"/>
      <scheme val="minor"/>
    </font>
    <font>
      <b/>
      <sz val="11"/>
      <name val="Arial"/>
      <family val="2"/>
      <scheme val="minor"/>
    </font>
    <font>
      <sz val="11"/>
      <name val="Arial"/>
      <family val="2"/>
      <scheme val="minor"/>
    </font>
    <font>
      <b/>
      <u/>
      <sz val="14"/>
      <color rgb="FF009900"/>
      <name val="Arial"/>
      <family val="2"/>
      <scheme val="minor"/>
    </font>
    <font>
      <b/>
      <sz val="14"/>
      <color rgb="FF009900"/>
      <name val="Arial"/>
      <family val="2"/>
      <scheme val="minor"/>
    </font>
    <font>
      <b/>
      <sz val="11"/>
      <color rgb="FF009900"/>
      <name val="Arial"/>
      <family val="2"/>
      <scheme val="minor"/>
    </font>
    <font>
      <b/>
      <sz val="12"/>
      <name val="Arial"/>
      <family val="2"/>
      <scheme val="minor"/>
    </font>
    <font>
      <sz val="8"/>
      <name val="Arial"/>
      <family val="2"/>
      <scheme val="minor"/>
    </font>
    <font>
      <b/>
      <sz val="11"/>
      <color rgb="FF0000FF"/>
      <name val="Arial"/>
      <family val="2"/>
      <scheme val="minor"/>
    </font>
    <font>
      <i/>
      <sz val="8"/>
      <color rgb="FF0000FF"/>
      <name val="Arial"/>
      <family val="2"/>
      <scheme val="minor"/>
    </font>
    <font>
      <i/>
      <sz val="8"/>
      <color theme="1"/>
      <name val="Arial Narrow"/>
      <family val="2"/>
    </font>
    <font>
      <sz val="8"/>
      <color indexed="54"/>
      <name val="Microsoft Sans Serif"/>
      <family val="2"/>
    </font>
    <font>
      <sz val="10"/>
      <name val="Arial"/>
      <family val="2"/>
    </font>
    <font>
      <vertAlign val="superscript"/>
      <sz val="11"/>
      <color theme="1"/>
      <name val="Calibri"/>
      <family val="2"/>
    </font>
    <font>
      <vertAlign val="superscript"/>
      <sz val="11"/>
      <color theme="1"/>
      <name val="Arial"/>
      <family val="2"/>
      <scheme val="minor"/>
    </font>
    <font>
      <i/>
      <sz val="10"/>
      <color theme="0" tint="-0.499984740745262"/>
      <name val="Arial"/>
      <family val="2"/>
      <scheme val="minor"/>
    </font>
    <font>
      <i/>
      <sz val="8"/>
      <color theme="0" tint="-0.499984740745262"/>
      <name val="Arial"/>
      <family val="2"/>
      <scheme val="minor"/>
    </font>
    <font>
      <i/>
      <sz val="8"/>
      <color theme="0"/>
      <name val="Arial"/>
      <family val="2"/>
      <scheme val="minor"/>
    </font>
    <font>
      <sz val="11"/>
      <color theme="1"/>
      <name val="Arial"/>
      <family val="2"/>
    </font>
    <font>
      <b/>
      <sz val="11"/>
      <color theme="2"/>
      <name val="Arial"/>
      <family val="2"/>
      <scheme val="minor"/>
    </font>
    <font>
      <i/>
      <sz val="11"/>
      <color theme="1"/>
      <name val="Arial"/>
      <family val="2"/>
    </font>
    <font>
      <b/>
      <sz val="11"/>
      <color theme="1"/>
      <name val="Arial"/>
      <family val="2"/>
    </font>
    <font>
      <b/>
      <sz val="11"/>
      <color theme="0"/>
      <name val="Arial"/>
      <family val="2"/>
    </font>
    <font>
      <i/>
      <sz val="11"/>
      <color theme="0" tint="-0.499984740745262"/>
      <name val="Arial"/>
      <family val="2"/>
    </font>
    <font>
      <i/>
      <sz val="10"/>
      <color theme="1"/>
      <name val="Calibri"/>
      <family val="2"/>
    </font>
  </fonts>
  <fills count="10">
    <fill>
      <patternFill patternType="none"/>
    </fill>
    <fill>
      <patternFill patternType="gray125"/>
    </fill>
    <fill>
      <patternFill patternType="solid">
        <fgColor theme="0"/>
        <bgColor indexed="64"/>
      </patternFill>
    </fill>
    <fill>
      <patternFill patternType="solid">
        <fgColor rgb="FF0099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FFFF00"/>
        <bgColor indexed="64"/>
      </patternFill>
    </fill>
    <fill>
      <patternFill patternType="solid">
        <fgColor theme="4"/>
        <bgColor indexed="64"/>
      </patternFill>
    </fill>
    <fill>
      <patternFill patternType="solid">
        <fgColor theme="8" tint="0.79998168889431442"/>
        <bgColor indexed="64"/>
      </patternFill>
    </fill>
  </fills>
  <borders count="8">
    <border>
      <left/>
      <right/>
      <top/>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medium">
        <color theme="0"/>
      </bottom>
      <diagonal/>
    </border>
    <border>
      <left/>
      <right/>
      <top style="medium">
        <color theme="0"/>
      </top>
      <bottom/>
      <diagonal/>
    </border>
    <border>
      <left/>
      <right/>
      <top style="medium">
        <color theme="0"/>
      </top>
      <bottom style="medium">
        <color theme="0"/>
      </bottom>
      <diagonal/>
    </border>
    <border>
      <left style="thin">
        <color rgb="FFA5A5A5"/>
      </left>
      <right style="thin">
        <color rgb="FFA5A5A5"/>
      </right>
      <top style="thin">
        <color rgb="FFA5A5A5"/>
      </top>
      <bottom style="thin">
        <color rgb="FFA5A5A5"/>
      </bottom>
      <diagonal/>
    </border>
  </borders>
  <cellStyleXfs count="7">
    <xf numFmtId="0" fontId="0" fillId="0" borderId="0"/>
    <xf numFmtId="0" fontId="2" fillId="0" borderId="0" applyNumberFormat="0" applyFill="0" applyBorder="0" applyAlignment="0" applyProtection="0"/>
    <xf numFmtId="9" fontId="1" fillId="0" borderId="0" applyFont="0" applyFill="0" applyBorder="0" applyAlignment="0" applyProtection="0"/>
    <xf numFmtId="3" fontId="21" fillId="0" borderId="7"/>
    <xf numFmtId="169" fontId="22" fillId="0" borderId="0"/>
    <xf numFmtId="0" fontId="22" fillId="0" borderId="0"/>
    <xf numFmtId="43" fontId="1" fillId="0" borderId="0" applyFont="0" applyFill="0" applyBorder="0" applyAlignment="0" applyProtection="0"/>
  </cellStyleXfs>
  <cellXfs count="162">
    <xf numFmtId="0" fontId="0" fillId="0" borderId="0" xfId="0"/>
    <xf numFmtId="0" fontId="3" fillId="0" borderId="0" xfId="0" applyFont="1"/>
    <xf numFmtId="14" fontId="0" fillId="0" borderId="0" xfId="0" applyNumberFormat="1" applyAlignment="1">
      <alignment horizontal="right"/>
    </xf>
    <xf numFmtId="0" fontId="0" fillId="0" borderId="0" xfId="0" applyAlignment="1">
      <alignment horizontal="right"/>
    </xf>
    <xf numFmtId="0" fontId="0" fillId="0" borderId="0" xfId="0" applyAlignment="1">
      <alignment horizontal="left" indent="2"/>
    </xf>
    <xf numFmtId="0" fontId="0" fillId="0" borderId="0" xfId="0" applyAlignment="1">
      <alignment horizontal="left" indent="3"/>
    </xf>
    <xf numFmtId="0" fontId="3" fillId="0" borderId="0" xfId="0" applyFont="1" applyAlignment="1">
      <alignment horizontal="left" indent="2"/>
    </xf>
    <xf numFmtId="0" fontId="4" fillId="0" borderId="0" xfId="0" applyFont="1"/>
    <xf numFmtId="0" fontId="5" fillId="0" borderId="0" xfId="0" applyFont="1" applyAlignment="1">
      <alignment horizontal="left" indent="1"/>
    </xf>
    <xf numFmtId="14" fontId="3" fillId="0" borderId="1" xfId="0" applyNumberFormat="1" applyFont="1" applyBorder="1" applyAlignment="1">
      <alignment horizontal="right"/>
    </xf>
    <xf numFmtId="0" fontId="3" fillId="0" borderId="1" xfId="0" applyFont="1" applyBorder="1" applyAlignment="1">
      <alignment horizontal="right"/>
    </xf>
    <xf numFmtId="0" fontId="6" fillId="0" borderId="0" xfId="0" applyFont="1"/>
    <xf numFmtId="0" fontId="0" fillId="0" borderId="0" xfId="0" quotePrefix="1"/>
    <xf numFmtId="3" fontId="0" fillId="0" borderId="0" xfId="0" applyNumberFormat="1"/>
    <xf numFmtId="3" fontId="3" fillId="0" borderId="0" xfId="0" applyNumberFormat="1" applyFont="1"/>
    <xf numFmtId="0" fontId="7" fillId="0" borderId="0" xfId="0" applyFont="1"/>
    <xf numFmtId="0" fontId="0" fillId="0" borderId="0" xfId="0" applyAlignment="1">
      <alignment horizontal="left"/>
    </xf>
    <xf numFmtId="0" fontId="0" fillId="0" borderId="0" xfId="0" applyAlignment="1">
      <alignment horizontal="left" vertical="top"/>
    </xf>
    <xf numFmtId="0" fontId="0" fillId="0" borderId="0" xfId="0" applyAlignment="1">
      <alignment horizontal="left" indent="1"/>
    </xf>
    <xf numFmtId="0" fontId="8" fillId="0" borderId="0" xfId="0" applyFont="1"/>
    <xf numFmtId="0" fontId="9" fillId="0" borderId="0" xfId="0" applyFont="1"/>
    <xf numFmtId="0" fontId="0" fillId="2" borderId="0" xfId="0" applyFill="1"/>
    <xf numFmtId="14" fontId="3" fillId="0" borderId="2" xfId="0" applyNumberFormat="1" applyFont="1" applyBorder="1" applyAlignment="1">
      <alignment horizontal="right"/>
    </xf>
    <xf numFmtId="0" fontId="3" fillId="0" borderId="2" xfId="0" applyFont="1" applyBorder="1" applyAlignment="1">
      <alignment horizontal="right"/>
    </xf>
    <xf numFmtId="164" fontId="0" fillId="0" borderId="0" xfId="0" applyNumberFormat="1"/>
    <xf numFmtId="164" fontId="1" fillId="0" borderId="0" xfId="2" applyNumberFormat="1" applyFont="1"/>
    <xf numFmtId="0" fontId="10" fillId="4" borderId="0" xfId="0" applyFont="1" applyFill="1"/>
    <xf numFmtId="3" fontId="10" fillId="4" borderId="0" xfId="0" applyNumberFormat="1" applyFont="1" applyFill="1"/>
    <xf numFmtId="164" fontId="10" fillId="4" borderId="0" xfId="2" applyNumberFormat="1" applyFont="1" applyFill="1"/>
    <xf numFmtId="0" fontId="10" fillId="4" borderId="4" xfId="0" applyFont="1" applyFill="1" applyBorder="1"/>
    <xf numFmtId="3" fontId="10" fillId="4" borderId="4" xfId="0" applyNumberFormat="1" applyFont="1" applyFill="1" applyBorder="1"/>
    <xf numFmtId="164" fontId="10" fillId="4" borderId="4" xfId="2" applyNumberFormat="1" applyFont="1" applyFill="1" applyBorder="1"/>
    <xf numFmtId="164" fontId="3" fillId="0" borderId="0" xfId="2" applyNumberFormat="1" applyFont="1"/>
    <xf numFmtId="0" fontId="3" fillId="5" borderId="0" xfId="0" applyFont="1" applyFill="1" applyAlignment="1">
      <alignment horizontal="left" indent="1"/>
    </xf>
    <xf numFmtId="3" fontId="3" fillId="5" borderId="0" xfId="0" applyNumberFormat="1" applyFont="1" applyFill="1"/>
    <xf numFmtId="164" fontId="3" fillId="5" borderId="0" xfId="2" applyNumberFormat="1" applyFont="1" applyFill="1"/>
    <xf numFmtId="0" fontId="3" fillId="5" borderId="0" xfId="0" applyFont="1" applyFill="1" applyAlignment="1">
      <alignment horizontal="left" indent="2"/>
    </xf>
    <xf numFmtId="0" fontId="3" fillId="5" borderId="0" xfId="0" applyFont="1" applyFill="1"/>
    <xf numFmtId="0" fontId="3" fillId="5" borderId="5" xfId="0" applyFont="1" applyFill="1" applyBorder="1"/>
    <xf numFmtId="3" fontId="3" fillId="5" borderId="5" xfId="0" applyNumberFormat="1" applyFont="1" applyFill="1" applyBorder="1"/>
    <xf numFmtId="164" fontId="3" fillId="5" borderId="5" xfId="2" applyNumberFormat="1" applyFont="1" applyFill="1" applyBorder="1"/>
    <xf numFmtId="164" fontId="3" fillId="0" borderId="0" xfId="2" applyNumberFormat="1" applyFont="1" applyAlignment="1">
      <alignment horizontal="right"/>
    </xf>
    <xf numFmtId="164" fontId="3" fillId="5" borderId="0" xfId="2" applyNumberFormat="1" applyFont="1" applyFill="1" applyAlignment="1">
      <alignment horizontal="right"/>
    </xf>
    <xf numFmtId="164" fontId="3" fillId="5" borderId="5" xfId="2" applyNumberFormat="1" applyFont="1" applyFill="1" applyBorder="1" applyAlignment="1">
      <alignment horizontal="right"/>
    </xf>
    <xf numFmtId="0" fontId="11" fillId="0" borderId="0" xfId="0" applyFont="1"/>
    <xf numFmtId="0" fontId="10" fillId="6" borderId="5" xfId="0" applyFont="1" applyFill="1" applyBorder="1"/>
    <xf numFmtId="3" fontId="10" fillId="6" borderId="5" xfId="0" applyNumberFormat="1" applyFont="1" applyFill="1" applyBorder="1"/>
    <xf numFmtId="4" fontId="0" fillId="0" borderId="0" xfId="0" applyNumberFormat="1"/>
    <xf numFmtId="9" fontId="0" fillId="0" borderId="0" xfId="0" applyNumberFormat="1"/>
    <xf numFmtId="0" fontId="0" fillId="0" borderId="0" xfId="0" applyAlignment="1">
      <alignment horizontal="center"/>
    </xf>
    <xf numFmtId="0" fontId="10" fillId="2" borderId="6" xfId="0" applyFont="1" applyFill="1" applyBorder="1"/>
    <xf numFmtId="165" fontId="0" fillId="0" borderId="0" xfId="0" applyNumberFormat="1"/>
    <xf numFmtId="0" fontId="6" fillId="0" borderId="0" xfId="0" applyFont="1" applyAlignment="1">
      <alignment vertical="top"/>
    </xf>
    <xf numFmtId="165" fontId="3" fillId="5" borderId="0" xfId="2" applyNumberFormat="1" applyFont="1" applyFill="1" applyAlignment="1">
      <alignment horizontal="right"/>
    </xf>
    <xf numFmtId="165" fontId="3" fillId="5" borderId="5" xfId="2" applyNumberFormat="1" applyFont="1" applyFill="1" applyBorder="1" applyAlignment="1">
      <alignment horizontal="right"/>
    </xf>
    <xf numFmtId="165" fontId="3" fillId="0" borderId="0" xfId="2" applyNumberFormat="1" applyFont="1" applyAlignment="1">
      <alignment horizontal="right"/>
    </xf>
    <xf numFmtId="165" fontId="1" fillId="0" borderId="0" xfId="2" applyNumberFormat="1" applyFont="1" applyAlignment="1">
      <alignment horizontal="right"/>
    </xf>
    <xf numFmtId="166" fontId="0" fillId="0" borderId="0" xfId="0" applyNumberFormat="1"/>
    <xf numFmtId="164" fontId="10" fillId="0" borderId="0" xfId="2" applyNumberFormat="1" applyFont="1" applyFill="1" applyBorder="1" applyAlignment="1">
      <alignment horizontal="right"/>
    </xf>
    <xf numFmtId="3" fontId="0" fillId="2" borderId="0" xfId="0" applyNumberFormat="1" applyFill="1"/>
    <xf numFmtId="4" fontId="1" fillId="0" borderId="0" xfId="2" applyNumberFormat="1" applyFont="1"/>
    <xf numFmtId="10" fontId="1" fillId="2" borderId="0" xfId="2" applyNumberFormat="1" applyFont="1" applyFill="1"/>
    <xf numFmtId="0" fontId="0" fillId="7" borderId="0" xfId="0" applyFill="1"/>
    <xf numFmtId="164" fontId="1" fillId="0" borderId="0" xfId="2" applyNumberFormat="1" applyFont="1" applyAlignment="1">
      <alignment horizontal="right"/>
    </xf>
    <xf numFmtId="3" fontId="12" fillId="0" borderId="0" xfId="0" applyNumberFormat="1" applyFont="1"/>
    <xf numFmtId="4" fontId="6" fillId="0" borderId="0" xfId="0" applyNumberFormat="1" applyFont="1"/>
    <xf numFmtId="0" fontId="13" fillId="2" borderId="0" xfId="0" applyFont="1" applyFill="1" applyAlignment="1">
      <alignment horizontal="left" vertical="center"/>
    </xf>
    <xf numFmtId="0" fontId="14" fillId="2" borderId="0" xfId="0" applyFont="1" applyFill="1" applyAlignment="1">
      <alignment horizontal="left" vertical="center" indent="5"/>
    </xf>
    <xf numFmtId="0" fontId="15" fillId="2" borderId="0" xfId="1" applyFont="1" applyFill="1" applyAlignment="1">
      <alignment horizontal="left" vertical="center"/>
    </xf>
    <xf numFmtId="0" fontId="16" fillId="0" borderId="0" xfId="0" applyFont="1"/>
    <xf numFmtId="0" fontId="17" fillId="2" borderId="5" xfId="0" applyFont="1" applyFill="1" applyBorder="1"/>
    <xf numFmtId="0" fontId="17" fillId="2" borderId="0" xfId="0" applyFont="1" applyFill="1"/>
    <xf numFmtId="0" fontId="12" fillId="0" borderId="0" xfId="0" applyFont="1"/>
    <xf numFmtId="0" fontId="12" fillId="0" borderId="0" xfId="0" applyFont="1" applyAlignment="1">
      <alignment horizontal="left" indent="2"/>
    </xf>
    <xf numFmtId="0" fontId="0" fillId="0" borderId="0" xfId="0" applyAlignment="1">
      <alignment horizontal="left" indent="12"/>
    </xf>
    <xf numFmtId="0" fontId="9" fillId="0" borderId="0" xfId="0" applyFont="1" applyAlignment="1">
      <alignment horizontal="left" vertical="top"/>
    </xf>
    <xf numFmtId="14" fontId="3" fillId="0" borderId="0" xfId="0" applyNumberFormat="1" applyFont="1" applyAlignment="1">
      <alignment horizontal="right"/>
    </xf>
    <xf numFmtId="0" fontId="3" fillId="0" borderId="3" xfId="0" applyFont="1" applyBorder="1" applyAlignment="1">
      <alignment horizontal="right" wrapText="1"/>
    </xf>
    <xf numFmtId="0" fontId="0" fillId="0" borderId="0" xfId="0" applyAlignment="1">
      <alignment wrapText="1"/>
    </xf>
    <xf numFmtId="0" fontId="18" fillId="5" borderId="0" xfId="0" applyFont="1" applyFill="1"/>
    <xf numFmtId="3" fontId="18" fillId="5" borderId="0" xfId="0" applyNumberFormat="1" applyFont="1" applyFill="1"/>
    <xf numFmtId="4" fontId="18" fillId="5" borderId="0" xfId="2" applyNumberFormat="1" applyFont="1" applyFill="1"/>
    <xf numFmtId="4" fontId="18" fillId="5" borderId="0" xfId="0" applyNumberFormat="1" applyFont="1" applyFill="1"/>
    <xf numFmtId="0" fontId="18" fillId="4" borderId="6" xfId="0" applyFont="1" applyFill="1" applyBorder="1"/>
    <xf numFmtId="3" fontId="18" fillId="4" borderId="6" xfId="0" applyNumberFormat="1" applyFont="1" applyFill="1" applyBorder="1"/>
    <xf numFmtId="4" fontId="18" fillId="4" borderId="6" xfId="0" applyNumberFormat="1" applyFont="1" applyFill="1" applyBorder="1"/>
    <xf numFmtId="0" fontId="6" fillId="2" borderId="0" xfId="0" applyFont="1" applyFill="1" applyAlignment="1">
      <alignment vertical="top"/>
    </xf>
    <xf numFmtId="0" fontId="19" fillId="0" borderId="0" xfId="0" applyFont="1"/>
    <xf numFmtId="9" fontId="3" fillId="0" borderId="0" xfId="2" applyFont="1"/>
    <xf numFmtId="164" fontId="0" fillId="0" borderId="0" xfId="2" applyNumberFormat="1" applyFont="1" applyAlignment="1">
      <alignment horizontal="right"/>
    </xf>
    <xf numFmtId="0" fontId="6" fillId="0" borderId="0" xfId="0" applyFont="1" applyAlignment="1">
      <alignment horizontal="left" vertical="top" wrapText="1"/>
    </xf>
    <xf numFmtId="164" fontId="12" fillId="2" borderId="0" xfId="2" applyNumberFormat="1" applyFont="1" applyFill="1"/>
    <xf numFmtId="164" fontId="12" fillId="0" borderId="0" xfId="2" applyNumberFormat="1" applyFont="1" applyFill="1"/>
    <xf numFmtId="0" fontId="6" fillId="0" borderId="0" xfId="0" applyFont="1" applyAlignment="1">
      <alignment vertical="top" wrapText="1"/>
    </xf>
    <xf numFmtId="0" fontId="20" fillId="0" borderId="0" xfId="0" applyFont="1" applyAlignment="1">
      <alignment vertical="center" wrapText="1"/>
    </xf>
    <xf numFmtId="0" fontId="6" fillId="0" borderId="0" xfId="0" applyFont="1" applyAlignment="1">
      <alignment vertical="center" wrapText="1"/>
    </xf>
    <xf numFmtId="164" fontId="0" fillId="0" borderId="0" xfId="2" applyNumberFormat="1" applyFont="1" applyFill="1" applyAlignment="1">
      <alignment horizontal="right"/>
    </xf>
    <xf numFmtId="167" fontId="3" fillId="0" borderId="0" xfId="0" applyNumberFormat="1" applyFont="1" applyAlignment="1">
      <alignment horizontal="right"/>
    </xf>
    <xf numFmtId="0" fontId="3" fillId="0" borderId="0" xfId="0" applyFont="1" applyAlignment="1">
      <alignment horizontal="right"/>
    </xf>
    <xf numFmtId="164" fontId="0" fillId="0" borderId="0" xfId="2" applyNumberFormat="1" applyFont="1" applyFill="1"/>
    <xf numFmtId="10" fontId="12" fillId="0" borderId="0" xfId="2" applyNumberFormat="1" applyFont="1" applyFill="1"/>
    <xf numFmtId="9" fontId="1" fillId="0" borderId="0" xfId="2" applyFont="1" applyFill="1"/>
    <xf numFmtId="164" fontId="1" fillId="0" borderId="0" xfId="2" applyNumberFormat="1" applyFont="1" applyFill="1"/>
    <xf numFmtId="164" fontId="0" fillId="0" borderId="0" xfId="2" applyNumberFormat="1" applyFont="1"/>
    <xf numFmtId="164" fontId="10" fillId="6" borderId="5" xfId="2" applyNumberFormat="1" applyFont="1" applyFill="1" applyBorder="1"/>
    <xf numFmtId="0" fontId="25" fillId="0" borderId="0" xfId="0" applyFont="1"/>
    <xf numFmtId="14" fontId="26" fillId="0" borderId="0" xfId="0" applyNumberFormat="1" applyFont="1"/>
    <xf numFmtId="0" fontId="26" fillId="0" borderId="0" xfId="0" applyFont="1"/>
    <xf numFmtId="167" fontId="3" fillId="0" borderId="2" xfId="0" applyNumberFormat="1" applyFont="1" applyBorder="1" applyAlignment="1">
      <alignment horizontal="right"/>
    </xf>
    <xf numFmtId="0" fontId="26" fillId="2" borderId="0" xfId="0" applyFont="1" applyFill="1"/>
    <xf numFmtId="0" fontId="10" fillId="2" borderId="0" xfId="0" applyFont="1" applyFill="1"/>
    <xf numFmtId="164" fontId="10" fillId="2" borderId="0" xfId="2" applyNumberFormat="1" applyFont="1" applyFill="1" applyAlignment="1">
      <alignment horizontal="right"/>
    </xf>
    <xf numFmtId="3" fontId="3" fillId="5" borderId="0" xfId="2" applyNumberFormat="1" applyFont="1" applyFill="1" applyAlignment="1">
      <alignment horizontal="right"/>
    </xf>
    <xf numFmtId="3" fontId="3" fillId="5" borderId="5" xfId="2" applyNumberFormat="1" applyFont="1" applyFill="1" applyBorder="1" applyAlignment="1">
      <alignment horizontal="right"/>
    </xf>
    <xf numFmtId="0" fontId="10" fillId="6" borderId="0" xfId="0" applyFont="1" applyFill="1"/>
    <xf numFmtId="3" fontId="10" fillId="6" borderId="0" xfId="0" applyNumberFormat="1" applyFont="1" applyFill="1"/>
    <xf numFmtId="170" fontId="0" fillId="0" borderId="0" xfId="0" applyNumberFormat="1"/>
    <xf numFmtId="170" fontId="18" fillId="5" borderId="0" xfId="0" applyNumberFormat="1" applyFont="1" applyFill="1"/>
    <xf numFmtId="14" fontId="27" fillId="0" borderId="0" xfId="0" applyNumberFormat="1" applyFont="1"/>
    <xf numFmtId="165" fontId="12" fillId="0" borderId="0" xfId="2" applyNumberFormat="1" applyFont="1" applyFill="1" applyAlignment="1">
      <alignment horizontal="right"/>
    </xf>
    <xf numFmtId="0" fontId="27" fillId="0" borderId="0" xfId="0" applyFont="1"/>
    <xf numFmtId="0" fontId="10" fillId="8" borderId="0" xfId="0" applyFont="1" applyFill="1"/>
    <xf numFmtId="0" fontId="29" fillId="8" borderId="0" xfId="0" applyFont="1" applyFill="1"/>
    <xf numFmtId="3" fontId="29" fillId="8" borderId="0" xfId="0" applyNumberFormat="1" applyFont="1" applyFill="1"/>
    <xf numFmtId="164" fontId="29" fillId="8" borderId="0" xfId="2" applyNumberFormat="1" applyFont="1" applyFill="1"/>
    <xf numFmtId="164" fontId="29" fillId="8" borderId="0" xfId="2" applyNumberFormat="1" applyFont="1" applyFill="1" applyAlignment="1">
      <alignment horizontal="right"/>
    </xf>
    <xf numFmtId="165" fontId="29" fillId="8" borderId="0" xfId="2" applyNumberFormat="1" applyFont="1" applyFill="1" applyAlignment="1">
      <alignment horizontal="right"/>
    </xf>
    <xf numFmtId="165" fontId="29" fillId="8" borderId="0" xfId="0" applyNumberFormat="1" applyFont="1" applyFill="1"/>
    <xf numFmtId="170" fontId="29" fillId="8" borderId="0" xfId="0" applyNumberFormat="1" applyFont="1" applyFill="1"/>
    <xf numFmtId="4" fontId="29" fillId="8" borderId="0" xfId="2" applyNumberFormat="1" applyFont="1" applyFill="1"/>
    <xf numFmtId="4" fontId="29" fillId="8" borderId="0" xfId="0" applyNumberFormat="1" applyFont="1" applyFill="1" applyAlignment="1">
      <alignment horizontal="right"/>
    </xf>
    <xf numFmtId="4" fontId="29" fillId="8" borderId="0" xfId="0" applyNumberFormat="1" applyFont="1" applyFill="1"/>
    <xf numFmtId="0" fontId="28" fillId="0" borderId="0" xfId="0" applyFont="1"/>
    <xf numFmtId="0" fontId="30" fillId="0" borderId="0" xfId="0" applyFont="1"/>
    <xf numFmtId="0" fontId="31" fillId="0" borderId="2" xfId="0" applyFont="1" applyBorder="1" applyAlignment="1">
      <alignment horizontal="right"/>
    </xf>
    <xf numFmtId="14" fontId="31" fillId="0" borderId="2" xfId="0" applyNumberFormat="1" applyFont="1" applyBorder="1" applyAlignment="1">
      <alignment horizontal="right"/>
    </xf>
    <xf numFmtId="0" fontId="31" fillId="0" borderId="2" xfId="0" applyFont="1" applyBorder="1" applyAlignment="1">
      <alignment horizontal="right" wrapText="1"/>
    </xf>
    <xf numFmtId="0" fontId="32" fillId="4" borderId="0" xfId="0" applyFont="1" applyFill="1"/>
    <xf numFmtId="3" fontId="32" fillId="4" borderId="0" xfId="0" applyNumberFormat="1" applyFont="1" applyFill="1"/>
    <xf numFmtId="164" fontId="32" fillId="4" borderId="0" xfId="2" applyNumberFormat="1" applyFont="1" applyFill="1"/>
    <xf numFmtId="3" fontId="28" fillId="0" borderId="0" xfId="0" applyNumberFormat="1" applyFont="1"/>
    <xf numFmtId="164" fontId="28" fillId="0" borderId="0" xfId="2" applyNumberFormat="1" applyFont="1" applyFill="1"/>
    <xf numFmtId="0" fontId="32" fillId="3" borderId="0" xfId="0" applyFont="1" applyFill="1"/>
    <xf numFmtId="3" fontId="32" fillId="3" borderId="0" xfId="0" applyNumberFormat="1" applyFont="1" applyFill="1"/>
    <xf numFmtId="164" fontId="32" fillId="3" borderId="0" xfId="2" applyNumberFormat="1" applyFont="1" applyFill="1"/>
    <xf numFmtId="0" fontId="28" fillId="7" borderId="0" xfId="0" applyFont="1" applyFill="1"/>
    <xf numFmtId="0" fontId="31" fillId="0" borderId="0" xfId="0" applyFont="1"/>
    <xf numFmtId="14" fontId="33" fillId="0" borderId="0" xfId="0" applyNumberFormat="1" applyFont="1"/>
    <xf numFmtId="3" fontId="29" fillId="8" borderId="0" xfId="2" applyNumberFormat="1" applyFont="1" applyFill="1"/>
    <xf numFmtId="164" fontId="3" fillId="9" borderId="0" xfId="2" applyNumberFormat="1" applyFont="1" applyFill="1"/>
    <xf numFmtId="168" fontId="11" fillId="9" borderId="0" xfId="0" applyNumberFormat="1" applyFont="1" applyFill="1"/>
    <xf numFmtId="0" fontId="29" fillId="8" borderId="5" xfId="0" applyFont="1" applyFill="1" applyBorder="1"/>
    <xf numFmtId="164" fontId="29" fillId="8" borderId="0" xfId="2" applyNumberFormat="1" applyFont="1" applyFill="1" applyBorder="1" applyAlignment="1">
      <alignment horizontal="right"/>
    </xf>
    <xf numFmtId="165" fontId="29" fillId="8" borderId="0" xfId="2" applyNumberFormat="1" applyFont="1" applyFill="1"/>
    <xf numFmtId="0" fontId="34" fillId="0" borderId="0" xfId="0" applyFont="1" applyAlignment="1">
      <alignment vertical="center"/>
    </xf>
    <xf numFmtId="0" fontId="20" fillId="0" borderId="0" xfId="0" applyFont="1" applyAlignment="1">
      <alignment horizontal="left" vertical="center" wrapText="1"/>
    </xf>
    <xf numFmtId="0" fontId="3" fillId="0" borderId="1" xfId="0" applyFont="1" applyBorder="1" applyAlignment="1">
      <alignment horizontal="center"/>
    </xf>
    <xf numFmtId="0" fontId="0" fillId="0" borderId="0" xfId="0" applyAlignment="1">
      <alignment horizontal="left" wrapText="1"/>
    </xf>
    <xf numFmtId="0" fontId="6" fillId="0" borderId="0" xfId="0" applyFont="1" applyAlignment="1">
      <alignment horizontal="left" vertical="center" wrapText="1"/>
    </xf>
    <xf numFmtId="0" fontId="17" fillId="2" borderId="0" xfId="0" applyFont="1" applyFill="1" applyAlignment="1">
      <alignment horizontal="left" vertical="center" wrapText="1"/>
    </xf>
    <xf numFmtId="0" fontId="4" fillId="0" borderId="0" xfId="0" applyFont="1" applyAlignment="1">
      <alignment horizontal="left" vertical="top" wrapText="1"/>
    </xf>
    <xf numFmtId="172" fontId="29" fillId="8" borderId="5" xfId="6" applyNumberFormat="1" applyFont="1" applyFill="1" applyBorder="1" applyAlignment="1">
      <alignment horizontal="right"/>
    </xf>
  </cellXfs>
  <cellStyles count="7">
    <cellStyle name="ESTILO.IMPORTESIN 2" xfId="3" xr:uid="{00000000-0005-0000-0000-000000000000}"/>
    <cellStyle name="Hipervínculo" xfId="1" builtinId="8"/>
    <cellStyle name="Millares" xfId="6" builtinId="3"/>
    <cellStyle name="Normal" xfId="0" builtinId="0"/>
    <cellStyle name="Normal 2" xfId="4" xr:uid="{00000000-0005-0000-0000-000003000000}"/>
    <cellStyle name="Normal 7" xfId="5" xr:uid="{00000000-0005-0000-0000-000004000000}"/>
    <cellStyle name="Porcentaje"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unicajabanco.com/" TargetMode="External"/></Relationships>
</file>

<file path=xl/drawings/_rels/drawing10.xml.rels><?xml version="1.0" encoding="UTF-8" standalone="yes"?>
<Relationships xmlns="http://schemas.openxmlformats.org/package/2006/relationships"><Relationship Id="rId1" Type="http://schemas.openxmlformats.org/officeDocument/2006/relationships/hyperlink" Target="#MENU!A1"/></Relationships>
</file>

<file path=xl/drawings/_rels/drawing11.xml.rels><?xml version="1.0" encoding="UTF-8" standalone="yes"?>
<Relationships xmlns="http://schemas.openxmlformats.org/package/2006/relationships"><Relationship Id="rId1" Type="http://schemas.openxmlformats.org/officeDocument/2006/relationships/hyperlink" Target="#MENU!A1"/></Relationships>
</file>

<file path=xl/drawings/_rels/drawing12.xml.rels><?xml version="1.0" encoding="UTF-8" standalone="yes"?>
<Relationships xmlns="http://schemas.openxmlformats.org/package/2006/relationships"><Relationship Id="rId1" Type="http://schemas.openxmlformats.org/officeDocument/2006/relationships/hyperlink" Target="#MENU!A1"/></Relationships>
</file>

<file path=xl/drawings/_rels/drawing13.xml.rels><?xml version="1.0" encoding="UTF-8" standalone="yes"?>
<Relationships xmlns="http://schemas.openxmlformats.org/package/2006/relationships"><Relationship Id="rId1" Type="http://schemas.openxmlformats.org/officeDocument/2006/relationships/hyperlink" Target="#MENU!A1"/></Relationships>
</file>

<file path=xl/drawings/_rels/drawing14.xml.rels><?xml version="1.0" encoding="UTF-8" standalone="yes"?>
<Relationships xmlns="http://schemas.openxmlformats.org/package/2006/relationships"><Relationship Id="rId1" Type="http://schemas.openxmlformats.org/officeDocument/2006/relationships/hyperlink" Target="#MENU!A1"/></Relationships>
</file>

<file path=xl/drawings/_rels/drawing15.xml.rels><?xml version="1.0" encoding="UTF-8" standalone="yes"?>
<Relationships xmlns="http://schemas.openxmlformats.org/package/2006/relationships"><Relationship Id="rId1" Type="http://schemas.openxmlformats.org/officeDocument/2006/relationships/hyperlink" Target="#MENU!A1"/></Relationships>
</file>

<file path=xl/drawings/_rels/drawing2.xml.rels><?xml version="1.0" encoding="UTF-8" standalone="yes"?>
<Relationships xmlns="http://schemas.openxmlformats.org/package/2006/relationships"><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1" Type="http://schemas.openxmlformats.org/officeDocument/2006/relationships/hyperlink" Target="#MENU!A1"/></Relationships>
</file>

<file path=xl/drawings/_rels/drawing5.xml.rels><?xml version="1.0" encoding="UTF-8" standalone="yes"?>
<Relationships xmlns="http://schemas.openxmlformats.org/package/2006/relationships"><Relationship Id="rId1" Type="http://schemas.openxmlformats.org/officeDocument/2006/relationships/hyperlink" Target="#MENU!A1"/></Relationships>
</file>

<file path=xl/drawings/_rels/drawing6.xml.rels><?xml version="1.0" encoding="UTF-8" standalone="yes"?>
<Relationships xmlns="http://schemas.openxmlformats.org/package/2006/relationships"><Relationship Id="rId1" Type="http://schemas.openxmlformats.org/officeDocument/2006/relationships/hyperlink" Target="#MENU!A1"/></Relationships>
</file>

<file path=xl/drawings/_rels/drawing7.xml.rels><?xml version="1.0" encoding="UTF-8" standalone="yes"?>
<Relationships xmlns="http://schemas.openxmlformats.org/package/2006/relationships"><Relationship Id="rId1" Type="http://schemas.openxmlformats.org/officeDocument/2006/relationships/hyperlink" Target="#MENU!A1"/></Relationships>
</file>

<file path=xl/drawings/_rels/drawing8.xml.rels><?xml version="1.0" encoding="UTF-8" standalone="yes"?>
<Relationships xmlns="http://schemas.openxmlformats.org/package/2006/relationships"><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editAs="oneCell">
    <xdr:from>
      <xdr:col>1</xdr:col>
      <xdr:colOff>1609725</xdr:colOff>
      <xdr:row>0</xdr:row>
      <xdr:rowOff>66675</xdr:rowOff>
    </xdr:from>
    <xdr:to>
      <xdr:col>1</xdr:col>
      <xdr:colOff>3038475</xdr:colOff>
      <xdr:row>1</xdr:row>
      <xdr:rowOff>200025</xdr:rowOff>
    </xdr:to>
    <xdr:pic>
      <xdr:nvPicPr>
        <xdr:cNvPr id="1025" name="1 Imagen" descr="Unicaja Banco">
          <a:hlinkClick xmlns:r="http://schemas.openxmlformats.org/officeDocument/2006/relationships" r:id="rId1"/>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1725" y="66675"/>
          <a:ext cx="14287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7</xdr:col>
      <xdr:colOff>214032</xdr:colOff>
      <xdr:row>0</xdr:row>
      <xdr:rowOff>94130</xdr:rowOff>
    </xdr:from>
    <xdr:to>
      <xdr:col>8</xdr:col>
      <xdr:colOff>156882</xdr:colOff>
      <xdr:row>2</xdr:row>
      <xdr:rowOff>86286</xdr:rowOff>
    </xdr:to>
    <xdr:sp macro="" textlink="">
      <xdr:nvSpPr>
        <xdr:cNvPr id="2" name="1 Rectángulo">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7408208" y="94130"/>
          <a:ext cx="704850" cy="395568"/>
        </a:xfrm>
        <a:prstGeom prst="rect">
          <a:avLst/>
        </a:prstGeom>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156883</xdr:colOff>
      <xdr:row>1</xdr:row>
      <xdr:rowOff>22411</xdr:rowOff>
    </xdr:from>
    <xdr:to>
      <xdr:col>8</xdr:col>
      <xdr:colOff>99733</xdr:colOff>
      <xdr:row>2</xdr:row>
      <xdr:rowOff>225798</xdr:rowOff>
    </xdr:to>
    <xdr:sp macro="" textlink="">
      <xdr:nvSpPr>
        <xdr:cNvPr id="2" name="1 Rectángulo">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8650942" y="235323"/>
          <a:ext cx="704850" cy="393887"/>
        </a:xfrm>
        <a:prstGeom prst="rect">
          <a:avLst/>
        </a:prstGeom>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20</xdr:col>
      <xdr:colOff>247650</xdr:colOff>
      <xdr:row>0</xdr:row>
      <xdr:rowOff>190500</xdr:rowOff>
    </xdr:from>
    <xdr:to>
      <xdr:col>21</xdr:col>
      <xdr:colOff>190500</xdr:colOff>
      <xdr:row>3</xdr:row>
      <xdr:rowOff>3362</xdr:rowOff>
    </xdr:to>
    <xdr:sp macro="" textlink="">
      <xdr:nvSpPr>
        <xdr:cNvPr id="3" name="2 Rectángulo">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10496550" y="190500"/>
          <a:ext cx="704850" cy="393887"/>
        </a:xfrm>
        <a:prstGeom prst="rect">
          <a:avLst/>
        </a:prstGeom>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419100</xdr:colOff>
      <xdr:row>0</xdr:row>
      <xdr:rowOff>180975</xdr:rowOff>
    </xdr:from>
    <xdr:to>
      <xdr:col>11</xdr:col>
      <xdr:colOff>361950</xdr:colOff>
      <xdr:row>2</xdr:row>
      <xdr:rowOff>174812</xdr:rowOff>
    </xdr:to>
    <xdr:sp macro="" textlink="">
      <xdr:nvSpPr>
        <xdr:cNvPr id="2" name="1 Rectángulo">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8601075" y="180975"/>
          <a:ext cx="704850" cy="393887"/>
        </a:xfrm>
        <a:prstGeom prst="rect">
          <a:avLst/>
        </a:prstGeom>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8</xdr:col>
      <xdr:colOff>276225</xdr:colOff>
      <xdr:row>0</xdr:row>
      <xdr:rowOff>123825</xdr:rowOff>
    </xdr:from>
    <xdr:to>
      <xdr:col>9</xdr:col>
      <xdr:colOff>171450</xdr:colOff>
      <xdr:row>2</xdr:row>
      <xdr:rowOff>117662</xdr:rowOff>
    </xdr:to>
    <xdr:sp macro="" textlink="">
      <xdr:nvSpPr>
        <xdr:cNvPr id="2" name="1 Rectángulo">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9048750" y="123825"/>
          <a:ext cx="704850" cy="393887"/>
        </a:xfrm>
        <a:prstGeom prst="rect">
          <a:avLst/>
        </a:prstGeom>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7</xdr:col>
      <xdr:colOff>247090</xdr:colOff>
      <xdr:row>0</xdr:row>
      <xdr:rowOff>78442</xdr:rowOff>
    </xdr:from>
    <xdr:to>
      <xdr:col>8</xdr:col>
      <xdr:colOff>111499</xdr:colOff>
      <xdr:row>2</xdr:row>
      <xdr:rowOff>81804</xdr:rowOff>
    </xdr:to>
    <xdr:sp macro="" textlink="">
      <xdr:nvSpPr>
        <xdr:cNvPr id="3" name="1 Rectángulo">
          <a:hlinkClick xmlns:r="http://schemas.openxmlformats.org/officeDocument/2006/relationships" r:id="rId1"/>
          <a:extLst>
            <a:ext uri="{FF2B5EF4-FFF2-40B4-BE49-F238E27FC236}">
              <a16:creationId xmlns:a16="http://schemas.microsoft.com/office/drawing/2014/main" id="{9CB446C2-AC1E-6D15-1E4C-373034BDC716}"/>
            </a:ext>
          </a:extLst>
        </xdr:cNvPr>
        <xdr:cNvSpPr/>
      </xdr:nvSpPr>
      <xdr:spPr>
        <a:xfrm>
          <a:off x="9570384" y="78442"/>
          <a:ext cx="727262" cy="406774"/>
        </a:xfrm>
        <a:prstGeom prst="rect">
          <a:avLst/>
        </a:prstGeom>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684722</xdr:colOff>
      <xdr:row>1</xdr:row>
      <xdr:rowOff>133350</xdr:rowOff>
    </xdr:from>
    <xdr:to>
      <xdr:col>12</xdr:col>
      <xdr:colOff>31749</xdr:colOff>
      <xdr:row>3</xdr:row>
      <xdr:rowOff>136712</xdr:rowOff>
    </xdr:to>
    <xdr:sp macro="" textlink="">
      <xdr:nvSpPr>
        <xdr:cNvPr id="4" name="4 Rectángulo">
          <a:hlinkClick xmlns:r="http://schemas.openxmlformats.org/officeDocument/2006/relationships" r:id="rId1"/>
          <a:extLst>
            <a:ext uri="{FF2B5EF4-FFF2-40B4-BE49-F238E27FC236}">
              <a16:creationId xmlns:a16="http://schemas.microsoft.com/office/drawing/2014/main" id="{5F557B64-2E40-DA5C-FE30-CAC7FAE0FF8E}"/>
            </a:ext>
          </a:extLst>
        </xdr:cNvPr>
        <xdr:cNvSpPr/>
      </xdr:nvSpPr>
      <xdr:spPr>
        <a:xfrm>
          <a:off x="10982305" y="334433"/>
          <a:ext cx="849861" cy="384362"/>
        </a:xfrm>
        <a:prstGeom prst="rect">
          <a:avLst/>
        </a:prstGeom>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619132</xdr:colOff>
      <xdr:row>1</xdr:row>
      <xdr:rowOff>81243</xdr:rowOff>
    </xdr:from>
    <xdr:to>
      <xdr:col>10</xdr:col>
      <xdr:colOff>605116</xdr:colOff>
      <xdr:row>3</xdr:row>
      <xdr:rowOff>84605</xdr:rowOff>
    </xdr:to>
    <xdr:sp macro="" textlink="">
      <xdr:nvSpPr>
        <xdr:cNvPr id="3" name="1 Rectángulo">
          <a:hlinkClick xmlns:r="http://schemas.openxmlformats.org/officeDocument/2006/relationships" r:id="rId1"/>
          <a:extLst>
            <a:ext uri="{FF2B5EF4-FFF2-40B4-BE49-F238E27FC236}">
              <a16:creationId xmlns:a16="http://schemas.microsoft.com/office/drawing/2014/main" id="{DEBB68F7-EA7E-494E-1595-DCC3C378317F}"/>
            </a:ext>
          </a:extLst>
        </xdr:cNvPr>
        <xdr:cNvSpPr/>
      </xdr:nvSpPr>
      <xdr:spPr>
        <a:xfrm>
          <a:off x="10222573" y="282949"/>
          <a:ext cx="736778" cy="395568"/>
        </a:xfrm>
        <a:prstGeom prst="rect">
          <a:avLst/>
        </a:prstGeom>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57148</xdr:colOff>
      <xdr:row>1</xdr:row>
      <xdr:rowOff>75641</xdr:rowOff>
    </xdr:from>
    <xdr:to>
      <xdr:col>11</xdr:col>
      <xdr:colOff>201704</xdr:colOff>
      <xdr:row>3</xdr:row>
      <xdr:rowOff>79003</xdr:rowOff>
    </xdr:to>
    <xdr:sp macro="" textlink="">
      <xdr:nvSpPr>
        <xdr:cNvPr id="3" name="6 Rectángulo">
          <a:hlinkClick xmlns:r="http://schemas.openxmlformats.org/officeDocument/2006/relationships" r:id="rId1"/>
          <a:extLst>
            <a:ext uri="{FF2B5EF4-FFF2-40B4-BE49-F238E27FC236}">
              <a16:creationId xmlns:a16="http://schemas.microsoft.com/office/drawing/2014/main" id="{7F3910FA-7813-8EB5-57CE-454ACF2C4EDE}"/>
            </a:ext>
          </a:extLst>
        </xdr:cNvPr>
        <xdr:cNvSpPr/>
      </xdr:nvSpPr>
      <xdr:spPr>
        <a:xfrm>
          <a:off x="9223560" y="277347"/>
          <a:ext cx="794497" cy="384362"/>
        </a:xfrm>
        <a:prstGeom prst="rect">
          <a:avLst/>
        </a:prstGeom>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0</xdr:row>
      <xdr:rowOff>168089</xdr:rowOff>
    </xdr:from>
    <xdr:to>
      <xdr:col>11</xdr:col>
      <xdr:colOff>657225</xdr:colOff>
      <xdr:row>2</xdr:row>
      <xdr:rowOff>161926</xdr:rowOff>
    </xdr:to>
    <xdr:sp macro="" textlink="">
      <xdr:nvSpPr>
        <xdr:cNvPr id="6" name="2 Rectángulo">
          <a:hlinkClick xmlns:r="http://schemas.openxmlformats.org/officeDocument/2006/relationships" r:id="rId1"/>
          <a:extLst>
            <a:ext uri="{FF2B5EF4-FFF2-40B4-BE49-F238E27FC236}">
              <a16:creationId xmlns:a16="http://schemas.microsoft.com/office/drawing/2014/main" id="{033F9330-7BCA-47C4-8BCC-A2A8BBFE56FF}"/>
            </a:ext>
          </a:extLst>
        </xdr:cNvPr>
        <xdr:cNvSpPr/>
      </xdr:nvSpPr>
      <xdr:spPr>
        <a:xfrm>
          <a:off x="9681882" y="168089"/>
          <a:ext cx="657225" cy="397249"/>
        </a:xfrm>
        <a:prstGeom prst="rect">
          <a:avLst/>
        </a:prstGeom>
        <a:solidFill>
          <a:srgbClr val="9BBB59"/>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200" b="1" i="0" u="none" strike="noStrike" kern="0" cap="none" spc="0" normalizeH="0" baseline="0" noProof="0">
              <a:ln>
                <a:noFill/>
              </a:ln>
              <a:solidFill>
                <a:sysClr val="window" lastClr="FFFFFF"/>
              </a:solidFill>
              <a:effectLst/>
              <a:uLnTx/>
              <a:uFillTx/>
              <a:latin typeface="Calibri"/>
              <a:ea typeface="+mn-ea"/>
              <a:cs typeface="+mn-cs"/>
            </a:rPr>
            <a:t>MENU</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466733</xdr:colOff>
      <xdr:row>1</xdr:row>
      <xdr:rowOff>118782</xdr:rowOff>
    </xdr:from>
    <xdr:to>
      <xdr:col>11</xdr:col>
      <xdr:colOff>409583</xdr:colOff>
      <xdr:row>3</xdr:row>
      <xdr:rowOff>76200</xdr:rowOff>
    </xdr:to>
    <xdr:sp macro="" textlink="">
      <xdr:nvSpPr>
        <xdr:cNvPr id="3" name="1 Rectángulo">
          <a:hlinkClick xmlns:r="http://schemas.openxmlformats.org/officeDocument/2006/relationships" r:id="rId1"/>
          <a:extLst>
            <a:ext uri="{FF2B5EF4-FFF2-40B4-BE49-F238E27FC236}">
              <a16:creationId xmlns:a16="http://schemas.microsoft.com/office/drawing/2014/main" id="{CFB5D04D-680A-DE6E-E1E3-FC282489DAB0}"/>
            </a:ext>
          </a:extLst>
        </xdr:cNvPr>
        <xdr:cNvSpPr/>
      </xdr:nvSpPr>
      <xdr:spPr>
        <a:xfrm>
          <a:off x="8934458" y="318807"/>
          <a:ext cx="704850" cy="347943"/>
        </a:xfrm>
        <a:prstGeom prst="rect">
          <a:avLst/>
        </a:prstGeom>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663949</xdr:colOff>
      <xdr:row>1</xdr:row>
      <xdr:rowOff>8964</xdr:rowOff>
    </xdr:from>
    <xdr:to>
      <xdr:col>10</xdr:col>
      <xdr:colOff>618005</xdr:colOff>
      <xdr:row>3</xdr:row>
      <xdr:rowOff>12326</xdr:rowOff>
    </xdr:to>
    <xdr:sp macro="" textlink="">
      <xdr:nvSpPr>
        <xdr:cNvPr id="4" name="1 Rectángulo">
          <a:hlinkClick xmlns:r="http://schemas.openxmlformats.org/officeDocument/2006/relationships" r:id="rId1"/>
          <a:extLst>
            <a:ext uri="{FF2B5EF4-FFF2-40B4-BE49-F238E27FC236}">
              <a16:creationId xmlns:a16="http://schemas.microsoft.com/office/drawing/2014/main" id="{813691E8-BE82-976C-DECE-912696AF3810}"/>
            </a:ext>
          </a:extLst>
        </xdr:cNvPr>
        <xdr:cNvSpPr/>
      </xdr:nvSpPr>
      <xdr:spPr>
        <a:xfrm>
          <a:off x="9158008" y="210670"/>
          <a:ext cx="704850" cy="395568"/>
        </a:xfrm>
        <a:prstGeom prst="rect">
          <a:avLst/>
        </a:prstGeom>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314884</xdr:colOff>
      <xdr:row>1</xdr:row>
      <xdr:rowOff>81802</xdr:rowOff>
    </xdr:from>
    <xdr:to>
      <xdr:col>11</xdr:col>
      <xdr:colOff>470086</xdr:colOff>
      <xdr:row>3</xdr:row>
      <xdr:rowOff>86845</xdr:rowOff>
    </xdr:to>
    <xdr:sp macro="" textlink="">
      <xdr:nvSpPr>
        <xdr:cNvPr id="2" name="2 Rectángulo">
          <a:hlinkClick xmlns:r="http://schemas.openxmlformats.org/officeDocument/2006/relationships" r:id="rId1"/>
          <a:extLst>
            <a:ext uri="{FF2B5EF4-FFF2-40B4-BE49-F238E27FC236}">
              <a16:creationId xmlns:a16="http://schemas.microsoft.com/office/drawing/2014/main" id="{89097867-ED65-E745-C3C0-22493D7426D8}"/>
            </a:ext>
          </a:extLst>
        </xdr:cNvPr>
        <xdr:cNvSpPr/>
      </xdr:nvSpPr>
      <xdr:spPr>
        <a:xfrm>
          <a:off x="8741708" y="283508"/>
          <a:ext cx="917202" cy="397249"/>
        </a:xfrm>
        <a:prstGeom prst="rect">
          <a:avLst/>
        </a:prstGeom>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113739</xdr:colOff>
      <xdr:row>0</xdr:row>
      <xdr:rowOff>191621</xdr:rowOff>
    </xdr:from>
    <xdr:to>
      <xdr:col>11</xdr:col>
      <xdr:colOff>22972</xdr:colOff>
      <xdr:row>2</xdr:row>
      <xdr:rowOff>183777</xdr:rowOff>
    </xdr:to>
    <xdr:sp macro="" textlink="">
      <xdr:nvSpPr>
        <xdr:cNvPr id="2" name="2 Rectángulo">
          <a:hlinkClick xmlns:r="http://schemas.openxmlformats.org/officeDocument/2006/relationships" r:id="rId1"/>
          <a:extLst>
            <a:ext uri="{FF2B5EF4-FFF2-40B4-BE49-F238E27FC236}">
              <a16:creationId xmlns:a16="http://schemas.microsoft.com/office/drawing/2014/main" id="{6EBF2F61-154A-070D-2EE9-76C1F424EC4E}"/>
            </a:ext>
          </a:extLst>
        </xdr:cNvPr>
        <xdr:cNvSpPr/>
      </xdr:nvSpPr>
      <xdr:spPr>
        <a:xfrm>
          <a:off x="8428504" y="191621"/>
          <a:ext cx="660027" cy="395568"/>
        </a:xfrm>
        <a:prstGeom prst="rect">
          <a:avLst/>
        </a:prstGeom>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theme/theme1.xml><?xml version="1.0" encoding="utf-8"?>
<a:theme xmlns:a="http://schemas.openxmlformats.org/drawingml/2006/main" name="TemaUBoficial">
  <a:themeElements>
    <a:clrScheme name="UB Oficial">
      <a:dk1>
        <a:srgbClr val="000000"/>
      </a:dk1>
      <a:lt1>
        <a:srgbClr val="FFFFFF"/>
      </a:lt1>
      <a:dk2>
        <a:srgbClr val="75787B"/>
      </a:dk2>
      <a:lt2>
        <a:srgbClr val="FFFFFF"/>
      </a:lt2>
      <a:accent1>
        <a:srgbClr val="509E2F"/>
      </a:accent1>
      <a:accent2>
        <a:srgbClr val="154734"/>
      </a:accent2>
      <a:accent3>
        <a:srgbClr val="65665C"/>
      </a:accent3>
      <a:accent4>
        <a:srgbClr val="DA291C"/>
      </a:accent4>
      <a:accent5>
        <a:srgbClr val="4A7729"/>
      </a:accent5>
      <a:accent6>
        <a:srgbClr val="C00000"/>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C16"/>
  <sheetViews>
    <sheetView showGridLines="0" tabSelected="1" zoomScaleNormal="100" workbookViewId="0"/>
  </sheetViews>
  <sheetFormatPr baseColWidth="10" defaultColWidth="11.33203125" defaultRowHeight="14" x14ac:dyDescent="0.3"/>
  <cols>
    <col min="1" max="1" width="11" style="21" customWidth="1"/>
    <col min="2" max="2" width="41.5" style="21" customWidth="1"/>
    <col min="3" max="3" width="11" style="21" customWidth="1"/>
  </cols>
  <sheetData>
    <row r="1" spans="2:2" ht="37.5" customHeight="1" x14ac:dyDescent="0.3">
      <c r="B1" s="66" t="s">
        <v>2</v>
      </c>
    </row>
    <row r="2" spans="2:2" ht="18" x14ac:dyDescent="0.3">
      <c r="B2" s="67"/>
    </row>
    <row r="3" spans="2:2" ht="20.149999999999999" customHeight="1" x14ac:dyDescent="0.3">
      <c r="B3" s="68" t="s">
        <v>195</v>
      </c>
    </row>
    <row r="4" spans="2:2" ht="20.149999999999999" customHeight="1" x14ac:dyDescent="0.3">
      <c r="B4" s="68" t="s">
        <v>196</v>
      </c>
    </row>
    <row r="5" spans="2:2" ht="20.149999999999999" customHeight="1" x14ac:dyDescent="0.3">
      <c r="B5" s="68" t="s">
        <v>197</v>
      </c>
    </row>
    <row r="6" spans="2:2" ht="20.149999999999999" customHeight="1" x14ac:dyDescent="0.3">
      <c r="B6" s="68" t="s">
        <v>198</v>
      </c>
    </row>
    <row r="7" spans="2:2" ht="20.149999999999999" customHeight="1" x14ac:dyDescent="0.3">
      <c r="B7" s="68" t="s">
        <v>194</v>
      </c>
    </row>
    <row r="8" spans="2:2" ht="20.149999999999999" customHeight="1" x14ac:dyDescent="0.3">
      <c r="B8" s="68" t="s">
        <v>199</v>
      </c>
    </row>
    <row r="9" spans="2:2" ht="20.149999999999999" customHeight="1" x14ac:dyDescent="0.3">
      <c r="B9" s="68" t="s">
        <v>200</v>
      </c>
    </row>
    <row r="10" spans="2:2" ht="20.149999999999999" customHeight="1" x14ac:dyDescent="0.3">
      <c r="B10" s="68" t="s">
        <v>201</v>
      </c>
    </row>
    <row r="11" spans="2:2" ht="20.149999999999999" customHeight="1" x14ac:dyDescent="0.3">
      <c r="B11" s="68" t="s">
        <v>202</v>
      </c>
    </row>
    <row r="12" spans="2:2" ht="20.149999999999999" customHeight="1" x14ac:dyDescent="0.3">
      <c r="B12" s="68" t="s">
        <v>203</v>
      </c>
    </row>
    <row r="13" spans="2:2" ht="20.149999999999999" customHeight="1" x14ac:dyDescent="0.3">
      <c r="B13" s="68" t="s">
        <v>204</v>
      </c>
    </row>
    <row r="14" spans="2:2" ht="20.149999999999999" customHeight="1" x14ac:dyDescent="0.3">
      <c r="B14" s="68" t="s">
        <v>205</v>
      </c>
    </row>
    <row r="15" spans="2:2" ht="20.149999999999999" customHeight="1" x14ac:dyDescent="0.3">
      <c r="B15" s="68" t="s">
        <v>217</v>
      </c>
    </row>
    <row r="16" spans="2:2" ht="20.149999999999999" customHeight="1" x14ac:dyDescent="0.3">
      <c r="B16" s="68" t="s">
        <v>218</v>
      </c>
    </row>
  </sheetData>
  <hyperlinks>
    <hyperlink ref="B3" location="'Key figures'!A1" display="1. KEY FIGURES" xr:uid="{00000000-0004-0000-0000-000000000000}"/>
    <hyperlink ref="B4" location="'Balance sheet'!A1" display="2. BALANCE SHEET" xr:uid="{00000000-0004-0000-0000-000001000000}"/>
    <hyperlink ref="B5" location="'Customer funds'!A1" display="3. CUSTOMER FUNDS" xr:uid="{00000000-0004-0000-0000-000002000000}"/>
    <hyperlink ref="B6" location="'Performing loans'!A1" display="4. PERFORMING LOANS" xr:uid="{00000000-0004-0000-0000-000003000000}"/>
    <hyperlink ref="B7" location="Stages!A1" display="5. Stages" xr:uid="{00000000-0004-0000-0000-000004000000}"/>
    <hyperlink ref="B8" location="'NPLs (I)'!A1" display="6. Non performing loans (I)" xr:uid="{00000000-0004-0000-0000-000005000000}"/>
    <hyperlink ref="B9" location="'NPLs (II)'!A1" display="7. Non performing loans (II)" xr:uid="{00000000-0004-0000-0000-000006000000}"/>
    <hyperlink ref="B10" location="'Foreclosed assets (I)'!A1" display="8. Foreclosed assets (I)" xr:uid="{00000000-0004-0000-0000-000007000000}"/>
    <hyperlink ref="B11" location="'Foreclosed assets (II)'!A1" display="9. Foreclosed assets (II)" xr:uid="{00000000-0004-0000-0000-000008000000}"/>
    <hyperlink ref="B12" location="Results!A1" display="10. Results" xr:uid="{00000000-0004-0000-0000-000009000000}"/>
    <hyperlink ref="B13" location="'Yield &amp; costs'!A1" display="11. Yields &amp; cost" xr:uid="{00000000-0004-0000-0000-00000A000000}"/>
    <hyperlink ref="B14" location="'Fee income'!A1" display="12. Fees" xr:uid="{00000000-0004-0000-0000-00000B000000}"/>
    <hyperlink ref="B15" location="Liquidity!A1" display="14. Liquidity" xr:uid="{00000000-0004-0000-0000-00000C000000}"/>
    <hyperlink ref="B16" location="Solvency!A1" display="15. Solvency" xr:uid="{00000000-0004-0000-0000-00000D000000}"/>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9">
    <pageSetUpPr fitToPage="1"/>
  </sheetPr>
  <dimension ref="A1:F70"/>
  <sheetViews>
    <sheetView showGridLines="0" zoomScale="85" zoomScaleNormal="85" workbookViewId="0">
      <pane xSplit="2" ySplit="2" topLeftCell="C3" activePane="bottomRight" state="frozen"/>
      <selection pane="topRight" activeCell="B1" sqref="B1"/>
      <selection pane="bottomLeft" activeCell="A3" sqref="A3"/>
      <selection pane="bottomRight"/>
    </sheetView>
  </sheetViews>
  <sheetFormatPr baseColWidth="10" defaultRowHeight="14" x14ac:dyDescent="0.3"/>
  <cols>
    <col min="1" max="1" width="3.58203125" customWidth="1"/>
    <col min="2" max="2" width="51.33203125" customWidth="1"/>
    <col min="3" max="3" width="11.83203125" customWidth="1"/>
    <col min="4" max="4" width="10.58203125" customWidth="1"/>
    <col min="5" max="6" width="11" customWidth="1"/>
  </cols>
  <sheetData>
    <row r="1" spans="1:6" ht="15.5" x14ac:dyDescent="0.35">
      <c r="B1" s="19" t="s">
        <v>82</v>
      </c>
      <c r="C1" s="106"/>
      <c r="D1" s="106"/>
      <c r="E1" s="106"/>
      <c r="F1" s="106"/>
    </row>
    <row r="2" spans="1:6" ht="15" thickBot="1" x14ac:dyDescent="0.4">
      <c r="B2" s="20" t="s">
        <v>3</v>
      </c>
      <c r="C2" s="22" t="s">
        <v>265</v>
      </c>
      <c r="D2" s="22" t="s">
        <v>266</v>
      </c>
      <c r="E2" s="22" t="s">
        <v>270</v>
      </c>
      <c r="F2" s="22" t="s">
        <v>271</v>
      </c>
    </row>
    <row r="3" spans="1:6" x14ac:dyDescent="0.3">
      <c r="B3" s="1" t="s">
        <v>83</v>
      </c>
      <c r="C3" s="1"/>
      <c r="D3" s="1"/>
      <c r="E3" s="1"/>
      <c r="F3" s="1"/>
    </row>
    <row r="4" spans="1:6" x14ac:dyDescent="0.3">
      <c r="A4" s="107"/>
      <c r="B4" s="26" t="s">
        <v>84</v>
      </c>
      <c r="C4" s="27">
        <v>1698.2551229599917</v>
      </c>
      <c r="D4" s="27">
        <v>1790.4084386699935</v>
      </c>
      <c r="E4" s="27">
        <v>1886.7404980199885</v>
      </c>
      <c r="F4" s="27">
        <v>1943.3024506499914</v>
      </c>
    </row>
    <row r="5" spans="1:6" x14ac:dyDescent="0.3">
      <c r="A5" s="107"/>
      <c r="B5" t="s">
        <v>85</v>
      </c>
      <c r="C5" s="13">
        <v>15.83372688000342</v>
      </c>
      <c r="D5" s="13">
        <v>27.624684069998121</v>
      </c>
      <c r="E5" s="13">
        <v>40.95821252999626</v>
      </c>
      <c r="F5" s="13">
        <v>18.251963229997287</v>
      </c>
    </row>
    <row r="6" spans="1:6" x14ac:dyDescent="0.3">
      <c r="A6" s="107"/>
      <c r="B6" t="s">
        <v>86</v>
      </c>
      <c r="C6" s="13">
        <v>-116.76100802999956</v>
      </c>
      <c r="D6" s="13">
        <v>-119.77799977999996</v>
      </c>
      <c r="E6" s="13">
        <v>-94.630155869999768</v>
      </c>
      <c r="F6" s="13">
        <v>-74.813915860000193</v>
      </c>
    </row>
    <row r="7" spans="1:6" x14ac:dyDescent="0.3">
      <c r="A7" s="107"/>
      <c r="B7" s="122" t="s">
        <v>87</v>
      </c>
      <c r="C7" s="123">
        <v>1597.3278418099956</v>
      </c>
      <c r="D7" s="123">
        <v>1698.2551229599917</v>
      </c>
      <c r="E7" s="123">
        <v>1833.068554679985</v>
      </c>
      <c r="F7" s="123">
        <v>1886.7404980199885</v>
      </c>
    </row>
    <row r="8" spans="1:6" x14ac:dyDescent="0.3">
      <c r="A8" s="107"/>
      <c r="B8" s="1" t="s">
        <v>88</v>
      </c>
      <c r="C8" s="88">
        <v>6.8753514387455361E-2</v>
      </c>
      <c r="D8" s="88">
        <v>6.6899818607298989E-2</v>
      </c>
      <c r="E8" s="88">
        <v>5.0155363691672471E-2</v>
      </c>
      <c r="F8" s="88">
        <v>3.8498338657977096E-2</v>
      </c>
    </row>
    <row r="9" spans="1:6" x14ac:dyDescent="0.3">
      <c r="A9" s="107"/>
    </row>
    <row r="10" spans="1:6" x14ac:dyDescent="0.3">
      <c r="A10" s="107"/>
    </row>
    <row r="11" spans="1:6" x14ac:dyDescent="0.3">
      <c r="A11" s="107"/>
    </row>
    <row r="12" spans="1:6" x14ac:dyDescent="0.3">
      <c r="A12" s="107"/>
    </row>
    <row r="13" spans="1:6" x14ac:dyDescent="0.3">
      <c r="A13" s="107"/>
    </row>
    <row r="14" spans="1:6" x14ac:dyDescent="0.3">
      <c r="A14" s="107"/>
    </row>
    <row r="70" spans="2:4" x14ac:dyDescent="0.3">
      <c r="B70" s="62"/>
      <c r="C70" s="62"/>
      <c r="D70" s="62"/>
    </row>
  </sheetData>
  <pageMargins left="0.70866141732283472" right="0.70866141732283472" top="0.74803149606299213" bottom="0.74803149606299213" header="0.31496062992125984" footer="0.31496062992125984"/>
  <pageSetup paperSize="9" scale="80" orientation="portrait" horizontalDpi="4294967294" verticalDpi="4294967294"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0">
    <pageSetUpPr fitToPage="1"/>
  </sheetPr>
  <dimension ref="A1:M57"/>
  <sheetViews>
    <sheetView showGridLines="0" zoomScale="85" zoomScaleNormal="85" workbookViewId="0">
      <pane xSplit="2" ySplit="2" topLeftCell="E4" activePane="bottomRight" state="frozen"/>
      <selection pane="topRight" activeCell="B1" sqref="B1"/>
      <selection pane="bottomLeft" activeCell="A3" sqref="A3"/>
      <selection pane="bottomRight"/>
    </sheetView>
  </sheetViews>
  <sheetFormatPr baseColWidth="10" defaultRowHeight="14" x14ac:dyDescent="0.3"/>
  <cols>
    <col min="1" max="1" width="4.9140625" customWidth="1"/>
    <col min="2" max="2" width="72.58203125" customWidth="1"/>
    <col min="3" max="3" width="12.33203125" customWidth="1"/>
    <col min="4" max="6" width="11.25" customWidth="1"/>
    <col min="7" max="9" width="10.58203125" customWidth="1"/>
    <col min="12" max="12" width="11.25" customWidth="1"/>
    <col min="13" max="21" width="9.83203125" bestFit="1" customWidth="1"/>
  </cols>
  <sheetData>
    <row r="1" spans="1:12" ht="16.5" customHeight="1" x14ac:dyDescent="0.35">
      <c r="B1" s="69" t="s">
        <v>89</v>
      </c>
      <c r="C1" s="69"/>
      <c r="E1" s="156" t="s">
        <v>9</v>
      </c>
      <c r="F1" s="156"/>
      <c r="G1" s="156"/>
    </row>
    <row r="2" spans="1:12" ht="14.5" x14ac:dyDescent="0.35">
      <c r="B2" s="20" t="s">
        <v>3</v>
      </c>
      <c r="C2" s="9">
        <v>45199</v>
      </c>
      <c r="D2" s="9">
        <f>EOMONTH(C2,-12)</f>
        <v>44834</v>
      </c>
      <c r="E2" s="10" t="s">
        <v>114</v>
      </c>
      <c r="F2" s="10" t="s">
        <v>115</v>
      </c>
      <c r="G2" s="10" t="s">
        <v>272</v>
      </c>
    </row>
    <row r="3" spans="1:12" x14ac:dyDescent="0.3">
      <c r="A3" s="107"/>
      <c r="B3" t="s">
        <v>90</v>
      </c>
      <c r="C3" s="13">
        <v>1680.9394890000001</v>
      </c>
      <c r="D3" s="13">
        <v>892.8962315</v>
      </c>
      <c r="E3" s="13">
        <f t="shared" ref="E3:E26" si="0">+C3-D3</f>
        <v>788.0432575000001</v>
      </c>
      <c r="F3" s="103">
        <f t="shared" ref="F3:F23" si="1">+E3/D3</f>
        <v>0.88256981012916291</v>
      </c>
      <c r="G3" s="103"/>
    </row>
    <row r="4" spans="1:12" x14ac:dyDescent="0.3">
      <c r="A4" s="107"/>
      <c r="B4" t="s">
        <v>91</v>
      </c>
      <c r="C4" s="13">
        <v>-707.90013519000001</v>
      </c>
      <c r="D4" s="13">
        <v>-116.68373511</v>
      </c>
      <c r="E4" s="13">
        <f t="shared" si="0"/>
        <v>-591.21640007999997</v>
      </c>
      <c r="F4" s="103">
        <f t="shared" si="1"/>
        <v>5.0668278618493732</v>
      </c>
      <c r="G4" s="103"/>
      <c r="H4" s="13"/>
      <c r="I4" s="13"/>
      <c r="J4" s="13"/>
      <c r="K4" s="13"/>
      <c r="L4" s="13"/>
    </row>
    <row r="5" spans="1:12" x14ac:dyDescent="0.3">
      <c r="A5" s="107"/>
      <c r="B5" s="122" t="s">
        <v>92</v>
      </c>
      <c r="C5" s="123">
        <v>973.03935380999997</v>
      </c>
      <c r="D5" s="123">
        <v>776.21249638999996</v>
      </c>
      <c r="E5" s="123">
        <f t="shared" si="0"/>
        <v>196.82685742000001</v>
      </c>
      <c r="F5" s="124">
        <f t="shared" si="1"/>
        <v>0.25357342008200084</v>
      </c>
      <c r="G5" s="124">
        <v>0.25357342008200079</v>
      </c>
      <c r="H5" s="13"/>
      <c r="I5" s="13"/>
      <c r="J5" s="13"/>
      <c r="K5" s="13"/>
      <c r="L5" s="13"/>
    </row>
    <row r="6" spans="1:12" x14ac:dyDescent="0.3">
      <c r="A6" s="107"/>
      <c r="B6" t="s">
        <v>93</v>
      </c>
      <c r="C6" s="13">
        <v>24.56305</v>
      </c>
      <c r="D6" s="13">
        <v>15.909029214999999</v>
      </c>
      <c r="E6" s="13">
        <f t="shared" si="0"/>
        <v>8.6540207850000019</v>
      </c>
      <c r="F6" s="103">
        <f t="shared" si="1"/>
        <v>0.54396913023708993</v>
      </c>
      <c r="G6" s="103"/>
      <c r="H6" s="13"/>
      <c r="I6" s="13"/>
      <c r="J6" s="13"/>
      <c r="K6" s="13"/>
      <c r="L6" s="13"/>
    </row>
    <row r="7" spans="1:12" x14ac:dyDescent="0.3">
      <c r="A7" s="107"/>
      <c r="B7" t="s">
        <v>94</v>
      </c>
      <c r="C7" s="13">
        <v>62.802824948900003</v>
      </c>
      <c r="D7" s="13">
        <v>57.238330780700004</v>
      </c>
      <c r="E7" s="13">
        <f t="shared" si="0"/>
        <v>5.5644941681999995</v>
      </c>
      <c r="F7" s="103">
        <f t="shared" si="1"/>
        <v>9.7216220185028041E-2</v>
      </c>
      <c r="G7" s="103"/>
      <c r="H7" s="13"/>
      <c r="I7" s="13"/>
      <c r="J7" s="13"/>
      <c r="K7" s="13"/>
      <c r="L7" s="13"/>
    </row>
    <row r="8" spans="1:12" x14ac:dyDescent="0.3">
      <c r="A8" s="107"/>
      <c r="B8" t="s">
        <v>95</v>
      </c>
      <c r="C8" s="13">
        <v>400.64998299999996</v>
      </c>
      <c r="D8" s="13">
        <v>394.18062400000002</v>
      </c>
      <c r="E8" s="13">
        <f t="shared" si="0"/>
        <v>6.4693589999999404</v>
      </c>
      <c r="F8" s="103">
        <f>+E8/D8</f>
        <v>1.641216895531613E-2</v>
      </c>
      <c r="G8" s="103"/>
      <c r="H8" s="13"/>
      <c r="I8" s="13"/>
      <c r="J8" s="13"/>
      <c r="K8" s="13"/>
      <c r="L8" s="13"/>
    </row>
    <row r="9" spans="1:12" x14ac:dyDescent="0.3">
      <c r="A9" s="107"/>
      <c r="B9" t="s">
        <v>116</v>
      </c>
      <c r="C9" s="13">
        <v>15.499959490000002</v>
      </c>
      <c r="D9" s="13">
        <v>35.047808225000011</v>
      </c>
      <c r="E9" s="13">
        <f t="shared" si="0"/>
        <v>-19.547848735000009</v>
      </c>
      <c r="F9" s="103">
        <f t="shared" si="1"/>
        <v>-0.55774810822710164</v>
      </c>
      <c r="G9" s="103"/>
      <c r="H9" s="13"/>
      <c r="I9" s="13"/>
      <c r="J9" s="13"/>
      <c r="K9" s="13"/>
      <c r="L9" s="13"/>
    </row>
    <row r="10" spans="1:12" x14ac:dyDescent="0.3">
      <c r="A10" s="107"/>
      <c r="B10" t="s">
        <v>117</v>
      </c>
      <c r="C10" s="13">
        <v>-143.10601036</v>
      </c>
      <c r="D10" s="13">
        <v>-19.893325790294682</v>
      </c>
      <c r="E10" s="13">
        <f t="shared" si="0"/>
        <v>-123.21268456970532</v>
      </c>
      <c r="F10" s="103">
        <f t="shared" si="1"/>
        <v>6.1936694682704516</v>
      </c>
      <c r="G10" s="103"/>
      <c r="H10" s="13"/>
      <c r="I10" s="13"/>
      <c r="J10" s="13"/>
      <c r="K10" s="13"/>
      <c r="L10" s="13"/>
    </row>
    <row r="11" spans="1:12" x14ac:dyDescent="0.3">
      <c r="A11" s="107"/>
      <c r="B11" s="122" t="s">
        <v>96</v>
      </c>
      <c r="C11" s="123">
        <v>1333.4491608889</v>
      </c>
      <c r="D11" s="123">
        <v>1258.6949628204052</v>
      </c>
      <c r="E11" s="123">
        <f t="shared" si="0"/>
        <v>74.754198068494816</v>
      </c>
      <c r="F11" s="124">
        <f t="shared" si="1"/>
        <v>5.9390241700014647E-2</v>
      </c>
      <c r="G11" s="124">
        <v>0.11011290980932475</v>
      </c>
      <c r="H11" s="13"/>
      <c r="I11" s="13"/>
      <c r="J11" s="13"/>
      <c r="K11" s="13"/>
      <c r="L11" s="13"/>
    </row>
    <row r="12" spans="1:12" x14ac:dyDescent="0.3">
      <c r="A12" s="107"/>
      <c r="B12" t="s">
        <v>97</v>
      </c>
      <c r="C12" s="13">
        <v>-572.58822542999997</v>
      </c>
      <c r="D12" s="13">
        <v>-585.5522455900001</v>
      </c>
      <c r="E12" s="13">
        <f t="shared" si="0"/>
        <v>12.964020160000132</v>
      </c>
      <c r="F12" s="103">
        <f t="shared" si="1"/>
        <v>-2.2139818022450988E-2</v>
      </c>
      <c r="G12" s="103"/>
      <c r="H12" s="13"/>
      <c r="I12" s="13"/>
      <c r="J12" s="13"/>
      <c r="K12" s="13"/>
      <c r="L12" s="13"/>
    </row>
    <row r="13" spans="1:12" x14ac:dyDescent="0.3">
      <c r="A13" s="107"/>
      <c r="B13" s="8" t="s">
        <v>98</v>
      </c>
      <c r="C13" s="13">
        <v>-364.05466229000001</v>
      </c>
      <c r="D13" s="13">
        <v>-382.73088200000007</v>
      </c>
      <c r="E13" s="13">
        <f t="shared" si="0"/>
        <v>18.676219710000055</v>
      </c>
      <c r="F13" s="103">
        <f t="shared" si="1"/>
        <v>-4.8797263529939169E-2</v>
      </c>
      <c r="G13" s="103"/>
      <c r="H13" s="13"/>
      <c r="I13" s="13"/>
      <c r="J13" s="13"/>
      <c r="K13" s="13"/>
      <c r="L13" s="13"/>
    </row>
    <row r="14" spans="1:12" x14ac:dyDescent="0.3">
      <c r="A14" s="107"/>
      <c r="B14" s="8" t="s">
        <v>99</v>
      </c>
      <c r="C14" s="13">
        <v>-208.53356313999998</v>
      </c>
      <c r="D14" s="13">
        <v>-202.82136359000003</v>
      </c>
      <c r="E14" s="13">
        <f t="shared" si="0"/>
        <v>-5.7121995499999514</v>
      </c>
      <c r="F14" s="103">
        <f t="shared" si="1"/>
        <v>2.8163697595225058E-2</v>
      </c>
      <c r="G14" s="103"/>
      <c r="H14" s="13"/>
      <c r="I14" s="13"/>
      <c r="J14" s="13"/>
      <c r="K14" s="13"/>
      <c r="L14" s="13"/>
    </row>
    <row r="15" spans="1:12" x14ac:dyDescent="0.3">
      <c r="A15" s="107"/>
      <c r="B15" t="s">
        <v>184</v>
      </c>
      <c r="C15" s="13">
        <v>-68.803684660000002</v>
      </c>
      <c r="D15" s="13">
        <v>-68.133225409999994</v>
      </c>
      <c r="E15" s="13">
        <f t="shared" si="0"/>
        <v>-0.6704592500000075</v>
      </c>
      <c r="F15" s="103">
        <f t="shared" si="1"/>
        <v>9.8404155383139021E-3</v>
      </c>
      <c r="G15" s="103"/>
      <c r="H15" s="13"/>
      <c r="I15" s="13"/>
      <c r="J15" s="13"/>
      <c r="K15" s="13"/>
      <c r="L15" s="13"/>
    </row>
    <row r="16" spans="1:12" x14ac:dyDescent="0.3">
      <c r="A16" s="107"/>
      <c r="B16" s="122" t="s">
        <v>101</v>
      </c>
      <c r="C16" s="123">
        <v>692.05725079889999</v>
      </c>
      <c r="D16" s="123">
        <v>605.00949182040506</v>
      </c>
      <c r="E16" s="123">
        <f t="shared" si="0"/>
        <v>87.047758978494926</v>
      </c>
      <c r="F16" s="124">
        <f t="shared" si="1"/>
        <v>0.14387833605151892</v>
      </c>
      <c r="G16" s="124">
        <v>0.24940455954579765</v>
      </c>
      <c r="H16" s="13"/>
      <c r="I16" s="13"/>
      <c r="J16" s="13"/>
      <c r="K16" s="13"/>
      <c r="L16" s="13"/>
    </row>
    <row r="17" spans="1:13" x14ac:dyDescent="0.3">
      <c r="A17" s="107"/>
      <c r="B17" t="s">
        <v>102</v>
      </c>
      <c r="C17" s="13">
        <v>-87.50602275</v>
      </c>
      <c r="D17" s="13">
        <v>-83.596043000000009</v>
      </c>
      <c r="E17" s="13">
        <f t="shared" si="0"/>
        <v>-3.9099797499999909</v>
      </c>
      <c r="F17" s="103">
        <f t="shared" si="1"/>
        <v>4.6772306555227627E-2</v>
      </c>
      <c r="G17" s="103"/>
      <c r="H17" s="13"/>
      <c r="I17" s="13"/>
      <c r="J17" s="13"/>
      <c r="K17" s="13"/>
      <c r="L17" s="13"/>
    </row>
    <row r="18" spans="1:13" x14ac:dyDescent="0.3">
      <c r="A18" s="107"/>
      <c r="B18" t="s">
        <v>103</v>
      </c>
      <c r="C18" s="13">
        <v>-112.38827771</v>
      </c>
      <c r="D18" s="13">
        <v>-128.82034136337208</v>
      </c>
      <c r="E18" s="13">
        <f t="shared" si="0"/>
        <v>16.432063653372083</v>
      </c>
      <c r="F18" s="103">
        <f t="shared" si="1"/>
        <v>-0.12755798874201918</v>
      </c>
      <c r="G18" s="103"/>
      <c r="H18" s="13"/>
      <c r="I18" s="13"/>
      <c r="J18" s="13"/>
      <c r="K18" s="13"/>
      <c r="L18" s="13"/>
    </row>
    <row r="19" spans="1:13" x14ac:dyDescent="0.3">
      <c r="A19" s="107"/>
      <c r="B19" s="122" t="s">
        <v>104</v>
      </c>
      <c r="C19" s="123">
        <v>492.16295033889992</v>
      </c>
      <c r="D19" s="123">
        <v>392.59310745703294</v>
      </c>
      <c r="E19" s="123">
        <f t="shared" si="0"/>
        <v>99.569842881866975</v>
      </c>
      <c r="F19" s="124">
        <f t="shared" si="1"/>
        <v>0.2536209652961478</v>
      </c>
      <c r="G19" s="124">
        <v>0.41624319588889303</v>
      </c>
      <c r="H19" s="13"/>
      <c r="I19" s="13"/>
      <c r="J19" s="13"/>
      <c r="K19" s="13"/>
      <c r="L19" s="13"/>
    </row>
    <row r="20" spans="1:13" x14ac:dyDescent="0.3">
      <c r="A20" s="107"/>
      <c r="B20" t="s">
        <v>105</v>
      </c>
      <c r="C20" s="13">
        <v>-79.297675639999994</v>
      </c>
      <c r="D20" s="13">
        <v>-21.412280999999997</v>
      </c>
      <c r="E20" s="13">
        <f t="shared" si="0"/>
        <v>-57.885394640000001</v>
      </c>
      <c r="F20" s="103">
        <f t="shared" si="1"/>
        <v>2.7033735751926669</v>
      </c>
      <c r="G20" s="103"/>
      <c r="H20" s="13"/>
      <c r="I20" s="13"/>
      <c r="J20" s="13"/>
      <c r="K20" s="13"/>
      <c r="L20" s="13"/>
    </row>
    <row r="21" spans="1:13" x14ac:dyDescent="0.3">
      <c r="A21" s="107"/>
      <c r="B21" s="122" t="s">
        <v>106</v>
      </c>
      <c r="C21" s="123">
        <v>412.86527469889995</v>
      </c>
      <c r="D21" s="123">
        <v>371.18082645703294</v>
      </c>
      <c r="E21" s="123">
        <f t="shared" si="0"/>
        <v>41.684448241867017</v>
      </c>
      <c r="F21" s="124">
        <f t="shared" si="1"/>
        <v>0.11230226690249669</v>
      </c>
      <c r="G21" s="124">
        <v>0.28430567413503738</v>
      </c>
      <c r="H21" s="13"/>
      <c r="I21" s="13"/>
      <c r="J21" s="13"/>
      <c r="K21" s="13"/>
      <c r="L21" s="13"/>
    </row>
    <row r="22" spans="1:13" x14ac:dyDescent="0.3">
      <c r="A22" s="107"/>
      <c r="B22" t="s">
        <v>107</v>
      </c>
      <c r="C22" s="13">
        <v>-127.517397184</v>
      </c>
      <c r="D22" s="13">
        <v>-99.272427964465578</v>
      </c>
      <c r="E22" s="13">
        <f t="shared" si="0"/>
        <v>-28.244969219534426</v>
      </c>
      <c r="F22" s="103">
        <f t="shared" si="1"/>
        <v>0.28451977853956256</v>
      </c>
      <c r="G22" s="103"/>
      <c r="H22" s="13"/>
      <c r="I22" s="13"/>
      <c r="J22" s="13"/>
      <c r="K22" s="13"/>
      <c r="L22" s="13"/>
    </row>
    <row r="23" spans="1:13" x14ac:dyDescent="0.3">
      <c r="A23" s="107"/>
      <c r="B23" s="122" t="s">
        <v>108</v>
      </c>
      <c r="C23" s="123">
        <v>285.34787751489995</v>
      </c>
      <c r="D23" s="123">
        <v>271.90839849256736</v>
      </c>
      <c r="E23" s="123">
        <f t="shared" si="0"/>
        <v>13.439479022332591</v>
      </c>
      <c r="F23" s="124">
        <f t="shared" si="1"/>
        <v>4.9426494719691273E-2</v>
      </c>
      <c r="G23" s="124">
        <v>0.28422750566288646</v>
      </c>
      <c r="H23" s="13"/>
      <c r="I23" s="13"/>
      <c r="J23" s="13"/>
      <c r="K23" s="13"/>
      <c r="L23" s="13"/>
    </row>
    <row r="24" spans="1:13" ht="15" customHeight="1" x14ac:dyDescent="0.3">
      <c r="A24" s="107"/>
      <c r="B24" t="s">
        <v>109</v>
      </c>
      <c r="C24" s="13">
        <v>0</v>
      </c>
      <c r="D24" s="13">
        <v>0</v>
      </c>
      <c r="E24" s="13"/>
      <c r="F24" s="103"/>
      <c r="G24" s="103"/>
      <c r="H24" s="13"/>
      <c r="I24" s="13"/>
      <c r="J24" s="13"/>
      <c r="K24" s="13"/>
      <c r="L24" s="13"/>
    </row>
    <row r="25" spans="1:13" ht="14.5" thickBot="1" x14ac:dyDescent="0.35">
      <c r="A25" s="107"/>
      <c r="B25" s="122" t="s">
        <v>110</v>
      </c>
      <c r="C25" s="123">
        <v>285.34787751489995</v>
      </c>
      <c r="D25" s="123">
        <v>271.90839849256736</v>
      </c>
      <c r="E25" s="123">
        <f t="shared" si="0"/>
        <v>13.439479022332591</v>
      </c>
      <c r="F25" s="124">
        <f>+E25/D25</f>
        <v>4.9426494719691273E-2</v>
      </c>
      <c r="G25" s="124">
        <v>0.28422750566288646</v>
      </c>
      <c r="H25" s="13"/>
      <c r="I25" s="13"/>
      <c r="J25" s="13"/>
      <c r="K25" s="13"/>
      <c r="L25" s="13"/>
    </row>
    <row r="26" spans="1:13" x14ac:dyDescent="0.3">
      <c r="A26" s="107"/>
      <c r="B26" s="45" t="s">
        <v>111</v>
      </c>
      <c r="C26" s="46">
        <v>285.34787751489995</v>
      </c>
      <c r="D26" s="46">
        <v>271.90839849256736</v>
      </c>
      <c r="E26" s="46">
        <f t="shared" si="0"/>
        <v>13.439479022332591</v>
      </c>
      <c r="F26" s="104">
        <f>+E26/D26</f>
        <v>4.9426494719691273E-2</v>
      </c>
      <c r="G26" s="104">
        <v>0.28406433729351677</v>
      </c>
      <c r="H26" s="13"/>
      <c r="I26" s="13"/>
      <c r="J26" s="13"/>
      <c r="K26" s="13"/>
      <c r="L26" s="13"/>
    </row>
    <row r="27" spans="1:13" x14ac:dyDescent="0.3">
      <c r="B27" s="157" t="s">
        <v>258</v>
      </c>
      <c r="C27" s="157"/>
      <c r="D27" s="157"/>
      <c r="E27" s="157"/>
      <c r="F27" s="157"/>
      <c r="G27" s="157"/>
    </row>
    <row r="28" spans="1:13" x14ac:dyDescent="0.3">
      <c r="A28" s="107"/>
      <c r="B28" s="154" t="s">
        <v>262</v>
      </c>
    </row>
    <row r="29" spans="1:13" x14ac:dyDescent="0.3">
      <c r="A29" s="107"/>
      <c r="B29" s="1" t="s">
        <v>112</v>
      </c>
      <c r="C29" s="106"/>
      <c r="D29" s="106"/>
      <c r="E29" s="106"/>
      <c r="F29" s="106"/>
      <c r="G29" s="106"/>
      <c r="H29" s="58"/>
    </row>
    <row r="30" spans="1:13" x14ac:dyDescent="0.3">
      <c r="A30" s="107"/>
      <c r="B30" s="1" t="s">
        <v>3</v>
      </c>
      <c r="C30" s="10" t="s">
        <v>265</v>
      </c>
      <c r="D30" s="10" t="s">
        <v>266</v>
      </c>
      <c r="E30" s="10" t="s">
        <v>267</v>
      </c>
      <c r="F30" s="10" t="s">
        <v>270</v>
      </c>
      <c r="G30" s="10" t="s">
        <v>271</v>
      </c>
      <c r="H30" s="58"/>
      <c r="I30" s="58"/>
      <c r="J30" s="58"/>
    </row>
    <row r="31" spans="1:13" x14ac:dyDescent="0.3">
      <c r="A31" s="107"/>
      <c r="B31" t="s">
        <v>90</v>
      </c>
      <c r="C31" s="13">
        <v>613.74248900000021</v>
      </c>
      <c r="D31" s="13">
        <v>584.92620836999981</v>
      </c>
      <c r="E31" s="13">
        <v>482.27079163000002</v>
      </c>
      <c r="F31" s="13">
        <v>382.0942662599997</v>
      </c>
      <c r="G31" s="13">
        <v>306.86354027999994</v>
      </c>
      <c r="H31" s="13"/>
      <c r="I31" s="13"/>
      <c r="J31" s="13"/>
      <c r="K31" s="13"/>
      <c r="L31" s="13"/>
      <c r="M31" s="13"/>
    </row>
    <row r="32" spans="1:13" x14ac:dyDescent="0.3">
      <c r="A32" s="107"/>
      <c r="B32" t="s">
        <v>91</v>
      </c>
      <c r="C32" s="13">
        <v>-256.36813518999998</v>
      </c>
      <c r="D32" s="13">
        <v>-264.346</v>
      </c>
      <c r="E32" s="13">
        <v>-187.18600000000001</v>
      </c>
      <c r="F32" s="13">
        <v>-84.913264890000008</v>
      </c>
      <c r="G32" s="13">
        <v>-39.898710840000007</v>
      </c>
      <c r="H32" s="13"/>
      <c r="I32" s="13"/>
      <c r="J32" s="13"/>
      <c r="K32" s="13"/>
      <c r="L32" s="13"/>
      <c r="M32" s="13"/>
    </row>
    <row r="33" spans="1:13" x14ac:dyDescent="0.3">
      <c r="A33" s="107"/>
      <c r="B33" s="122" t="s">
        <v>92</v>
      </c>
      <c r="C33" s="123">
        <v>357.37435380999995</v>
      </c>
      <c r="D33" s="123">
        <v>320.58020836999998</v>
      </c>
      <c r="E33" s="123">
        <v>295.08479162999998</v>
      </c>
      <c r="F33" s="123">
        <v>297.18100136999976</v>
      </c>
      <c r="G33" s="123">
        <v>266.9648294399999</v>
      </c>
      <c r="H33" s="13"/>
      <c r="I33" s="13"/>
      <c r="J33" s="13"/>
      <c r="K33" s="13"/>
      <c r="L33" s="13"/>
      <c r="M33" s="13"/>
    </row>
    <row r="34" spans="1:13" x14ac:dyDescent="0.3">
      <c r="A34" s="107"/>
      <c r="B34" t="s">
        <v>93</v>
      </c>
      <c r="C34" s="13">
        <v>6.3740500000000004</v>
      </c>
      <c r="D34" s="13">
        <v>18.102</v>
      </c>
      <c r="E34" s="13">
        <v>8.6999999999999994E-2</v>
      </c>
      <c r="F34" s="13">
        <v>2.5259927449999982</v>
      </c>
      <c r="G34" s="13">
        <v>3.2748607449999998</v>
      </c>
      <c r="H34" s="13"/>
      <c r="I34" s="13"/>
      <c r="J34" s="13"/>
      <c r="K34" s="13"/>
      <c r="L34" s="13"/>
      <c r="M34" s="13"/>
    </row>
    <row r="35" spans="1:13" x14ac:dyDescent="0.3">
      <c r="A35" s="107"/>
      <c r="B35" t="s">
        <v>94</v>
      </c>
      <c r="C35" s="13">
        <v>14.748824948900003</v>
      </c>
      <c r="D35" s="13">
        <v>34.436</v>
      </c>
      <c r="E35" s="13">
        <v>13.618</v>
      </c>
      <c r="F35" s="13">
        <v>23.064048469299998</v>
      </c>
      <c r="G35" s="13">
        <v>15.137799922500001</v>
      </c>
      <c r="H35" s="13"/>
      <c r="I35" s="13"/>
      <c r="J35" s="13"/>
      <c r="K35" s="13"/>
      <c r="L35" s="13"/>
      <c r="M35" s="13"/>
    </row>
    <row r="36" spans="1:13" x14ac:dyDescent="0.3">
      <c r="A36" s="107"/>
      <c r="B36" t="s">
        <v>95</v>
      </c>
      <c r="C36" s="13">
        <v>131.54898299999999</v>
      </c>
      <c r="D36" s="13">
        <v>134.14799999999997</v>
      </c>
      <c r="E36" s="13">
        <v>134.953</v>
      </c>
      <c r="F36" s="13">
        <v>130.85137600000002</v>
      </c>
      <c r="G36" s="13">
        <v>130.532353</v>
      </c>
      <c r="H36" s="13"/>
      <c r="I36" s="13"/>
      <c r="J36" s="13"/>
      <c r="K36" s="13"/>
      <c r="L36" s="13"/>
      <c r="M36" s="13"/>
    </row>
    <row r="37" spans="1:13" x14ac:dyDescent="0.3">
      <c r="A37" s="107"/>
      <c r="B37" t="s">
        <v>116</v>
      </c>
      <c r="C37" s="13">
        <v>7.1569594900000038</v>
      </c>
      <c r="D37" s="13">
        <v>-0.2810000000000008</v>
      </c>
      <c r="E37" s="13">
        <v>8.6239999999999988</v>
      </c>
      <c r="F37" s="13">
        <v>17.38998164500001</v>
      </c>
      <c r="G37" s="13">
        <v>7.5378082350000062</v>
      </c>
      <c r="H37" s="13"/>
      <c r="I37" s="13"/>
      <c r="J37" s="13"/>
      <c r="K37" s="13"/>
      <c r="L37" s="13"/>
      <c r="M37" s="13"/>
    </row>
    <row r="38" spans="1:13" x14ac:dyDescent="0.3">
      <c r="A38" s="107"/>
      <c r="B38" t="s">
        <v>117</v>
      </c>
      <c r="C38" s="13">
        <v>-14.418010359999982</v>
      </c>
      <c r="D38" s="13">
        <v>-49.233208369999993</v>
      </c>
      <c r="E38" s="13">
        <v>-79.454791630000017</v>
      </c>
      <c r="F38" s="13">
        <v>-123.94969820970532</v>
      </c>
      <c r="G38" s="13">
        <v>2.760014236341128</v>
      </c>
      <c r="H38" s="13"/>
      <c r="I38" s="13"/>
      <c r="J38" s="13"/>
      <c r="K38" s="13"/>
      <c r="L38" s="13"/>
      <c r="M38" s="13"/>
    </row>
    <row r="39" spans="1:13" x14ac:dyDescent="0.3">
      <c r="A39" s="107"/>
      <c r="B39" s="122" t="s">
        <v>96</v>
      </c>
      <c r="C39" s="123">
        <v>502.78516088890012</v>
      </c>
      <c r="D39" s="123">
        <v>457.7519999999999</v>
      </c>
      <c r="E39" s="123">
        <v>372.91199999999992</v>
      </c>
      <c r="F39" s="123">
        <v>347.0627020195945</v>
      </c>
      <c r="G39" s="123">
        <v>426.20766557884104</v>
      </c>
      <c r="H39" s="13"/>
      <c r="I39" s="13"/>
      <c r="J39" s="13"/>
      <c r="K39" s="13"/>
      <c r="L39" s="13"/>
      <c r="M39" s="13"/>
    </row>
    <row r="40" spans="1:13" x14ac:dyDescent="0.3">
      <c r="A40" s="107"/>
      <c r="B40" t="s">
        <v>97</v>
      </c>
      <c r="C40" s="13">
        <v>-189.10822542999995</v>
      </c>
      <c r="D40" s="13">
        <v>-193.03299999999999</v>
      </c>
      <c r="E40" s="13">
        <v>-190.447</v>
      </c>
      <c r="F40" s="13">
        <v>-185.72271840999997</v>
      </c>
      <c r="G40" s="13">
        <v>-195.61903962000008</v>
      </c>
      <c r="H40" s="13"/>
      <c r="I40" s="13"/>
      <c r="J40" s="13"/>
      <c r="K40" s="13"/>
      <c r="L40" s="13"/>
      <c r="M40" s="13"/>
    </row>
    <row r="41" spans="1:13" x14ac:dyDescent="0.3">
      <c r="A41" s="107"/>
      <c r="B41" s="8" t="s">
        <v>98</v>
      </c>
      <c r="C41" s="13">
        <v>-120.15066229000001</v>
      </c>
      <c r="D41" s="13">
        <v>-124.333</v>
      </c>
      <c r="E41" s="13">
        <v>-119.571</v>
      </c>
      <c r="F41" s="13">
        <v>-123.39594699999998</v>
      </c>
      <c r="G41" s="13">
        <v>-125.33325500000007</v>
      </c>
      <c r="H41" s="13"/>
      <c r="I41" s="13"/>
      <c r="J41" s="13"/>
      <c r="K41" s="13"/>
      <c r="L41" s="13"/>
      <c r="M41" s="13"/>
    </row>
    <row r="42" spans="1:13" x14ac:dyDescent="0.3">
      <c r="A42" s="107"/>
      <c r="B42" s="8" t="s">
        <v>99</v>
      </c>
      <c r="C42" s="13">
        <v>-68.957563139999991</v>
      </c>
      <c r="D42" s="13">
        <v>-68.699999999999989</v>
      </c>
      <c r="E42" s="13">
        <v>-70.876000000000005</v>
      </c>
      <c r="F42" s="13">
        <v>-62.326771409999992</v>
      </c>
      <c r="G42" s="13">
        <v>-70.285784620000015</v>
      </c>
      <c r="H42" s="13"/>
      <c r="I42" s="13"/>
      <c r="J42" s="13"/>
      <c r="K42" s="13"/>
      <c r="L42" s="13"/>
      <c r="M42" s="13"/>
    </row>
    <row r="43" spans="1:13" x14ac:dyDescent="0.3">
      <c r="A43" s="107"/>
      <c r="B43" t="s">
        <v>100</v>
      </c>
      <c r="C43" s="13">
        <v>-23.706684660000001</v>
      </c>
      <c r="D43" s="13">
        <v>-23.112000000000002</v>
      </c>
      <c r="E43" s="13">
        <v>-21.984999999999999</v>
      </c>
      <c r="F43" s="13">
        <v>-22.266774590000011</v>
      </c>
      <c r="G43" s="13">
        <v>-21.964841499999999</v>
      </c>
      <c r="H43" s="13"/>
      <c r="I43" s="13"/>
      <c r="J43" s="13"/>
      <c r="K43" s="13"/>
      <c r="L43" s="13"/>
      <c r="M43" s="13"/>
    </row>
    <row r="44" spans="1:13" x14ac:dyDescent="0.3">
      <c r="A44" s="107"/>
      <c r="B44" s="122" t="s">
        <v>101</v>
      </c>
      <c r="C44" s="123">
        <v>289.97025079890011</v>
      </c>
      <c r="D44" s="123">
        <v>241.60699999999994</v>
      </c>
      <c r="E44" s="123">
        <v>160.4799999999999</v>
      </c>
      <c r="F44" s="123">
        <v>139.07320901959451</v>
      </c>
      <c r="G44" s="123">
        <v>208.62378445884096</v>
      </c>
      <c r="H44" s="13"/>
      <c r="I44" s="13"/>
      <c r="J44" s="13"/>
      <c r="K44" s="13"/>
      <c r="L44" s="13"/>
      <c r="M44" s="13"/>
    </row>
    <row r="45" spans="1:13" x14ac:dyDescent="0.3">
      <c r="A45" s="107"/>
      <c r="B45" t="s">
        <v>102</v>
      </c>
      <c r="C45" s="13">
        <v>-25.062022749999997</v>
      </c>
      <c r="D45" s="13">
        <v>-29.823</v>
      </c>
      <c r="E45" s="13">
        <v>-32.621000000000002</v>
      </c>
      <c r="F45" s="13">
        <v>-10.322956999999988</v>
      </c>
      <c r="G45" s="13">
        <v>-31.963625000000008</v>
      </c>
      <c r="H45" s="13"/>
      <c r="I45" s="13"/>
      <c r="J45" s="13"/>
      <c r="K45" s="13"/>
      <c r="L45" s="13"/>
      <c r="M45" s="13"/>
    </row>
    <row r="46" spans="1:13" x14ac:dyDescent="0.3">
      <c r="A46" s="107"/>
      <c r="B46" t="s">
        <v>113</v>
      </c>
      <c r="C46" s="13">
        <v>-36.776277710000009</v>
      </c>
      <c r="D46" s="13">
        <v>-40.452999999999996</v>
      </c>
      <c r="E46" s="13">
        <v>-35.158999999999999</v>
      </c>
      <c r="F46" s="13">
        <v>-85.312287193961339</v>
      </c>
      <c r="G46" s="13">
        <v>-39.854914643961379</v>
      </c>
      <c r="H46" s="13"/>
      <c r="I46" s="13"/>
      <c r="J46" s="13"/>
      <c r="K46" s="13"/>
      <c r="L46" s="13"/>
      <c r="M46" s="13"/>
    </row>
    <row r="47" spans="1:13" x14ac:dyDescent="0.3">
      <c r="A47" s="107"/>
      <c r="B47" s="122" t="s">
        <v>104</v>
      </c>
      <c r="C47" s="123">
        <v>228.13195033890011</v>
      </c>
      <c r="D47" s="123">
        <v>171.33099999999993</v>
      </c>
      <c r="E47" s="123">
        <v>92.699999999999903</v>
      </c>
      <c r="F47" s="123">
        <v>43.437964825633202</v>
      </c>
      <c r="G47" s="123">
        <v>136.80524481487959</v>
      </c>
      <c r="H47" s="13"/>
      <c r="I47" s="13"/>
      <c r="J47" s="13"/>
      <c r="K47" s="13"/>
      <c r="L47" s="13"/>
      <c r="M47" s="13"/>
    </row>
    <row r="48" spans="1:13" x14ac:dyDescent="0.3">
      <c r="A48" s="107"/>
      <c r="B48" t="s">
        <v>105</v>
      </c>
      <c r="C48" s="13">
        <v>-37.882675640000002</v>
      </c>
      <c r="D48" s="13">
        <v>-21.33</v>
      </c>
      <c r="E48" s="13">
        <v>-20.084999999999997</v>
      </c>
      <c r="F48" s="13">
        <v>-31.775719000000002</v>
      </c>
      <c r="G48" s="13">
        <v>1.6187187800000036</v>
      </c>
      <c r="H48" s="13"/>
      <c r="I48" s="13"/>
      <c r="J48" s="13"/>
      <c r="K48" s="13"/>
      <c r="L48" s="13"/>
      <c r="M48" s="13"/>
    </row>
    <row r="49" spans="1:13" x14ac:dyDescent="0.3">
      <c r="A49" s="107"/>
      <c r="B49" s="122" t="s">
        <v>106</v>
      </c>
      <c r="C49" s="123">
        <v>190.24927469890014</v>
      </c>
      <c r="D49" s="123">
        <v>150.00099999999992</v>
      </c>
      <c r="E49" s="123">
        <v>72.61499999999991</v>
      </c>
      <c r="F49" s="123">
        <v>11.6622458256332</v>
      </c>
      <c r="G49" s="123">
        <v>138.42396359487958</v>
      </c>
      <c r="H49" s="13"/>
      <c r="I49" s="13"/>
      <c r="J49" s="13"/>
      <c r="K49" s="13"/>
      <c r="L49" s="13"/>
      <c r="M49" s="13"/>
    </row>
    <row r="50" spans="1:13" x14ac:dyDescent="0.3">
      <c r="A50" s="107"/>
      <c r="B50" t="s">
        <v>107</v>
      </c>
      <c r="C50" s="13">
        <v>-53.028397184000006</v>
      </c>
      <c r="D50" s="13">
        <v>-36.065000000000005</v>
      </c>
      <c r="E50" s="13">
        <v>-38.423999999999999</v>
      </c>
      <c r="F50" s="13">
        <v>-6.002996098465573</v>
      </c>
      <c r="G50" s="13">
        <v>-36.764806217279585</v>
      </c>
      <c r="H50" s="13"/>
      <c r="I50" s="13"/>
      <c r="J50" s="13"/>
      <c r="K50" s="13"/>
      <c r="L50" s="13"/>
      <c r="M50" s="13"/>
    </row>
    <row r="51" spans="1:13" x14ac:dyDescent="0.3">
      <c r="A51" s="107"/>
      <c r="B51" s="122" t="s">
        <v>108</v>
      </c>
      <c r="C51" s="123">
        <v>137.22087751490011</v>
      </c>
      <c r="D51" s="123">
        <v>113.93599999999992</v>
      </c>
      <c r="E51" s="123">
        <v>34.19099999999991</v>
      </c>
      <c r="F51" s="123">
        <v>5.6592497271676265</v>
      </c>
      <c r="G51" s="123">
        <v>101.6591573776</v>
      </c>
      <c r="H51" s="13"/>
      <c r="I51" s="13"/>
      <c r="J51" s="13"/>
      <c r="K51" s="13"/>
      <c r="L51" s="13"/>
      <c r="M51" s="13"/>
    </row>
    <row r="52" spans="1:13" x14ac:dyDescent="0.3">
      <c r="A52" s="107"/>
      <c r="B52" t="s">
        <v>109</v>
      </c>
      <c r="C52" s="13">
        <v>0</v>
      </c>
      <c r="D52" s="13">
        <v>0</v>
      </c>
      <c r="E52" s="13">
        <v>0</v>
      </c>
      <c r="F52" s="13">
        <v>0</v>
      </c>
      <c r="G52" s="13">
        <v>0</v>
      </c>
      <c r="H52" s="13"/>
      <c r="I52" s="13"/>
      <c r="J52" s="13"/>
      <c r="K52" s="13"/>
      <c r="L52" s="13"/>
      <c r="M52" s="13"/>
    </row>
    <row r="53" spans="1:13" x14ac:dyDescent="0.3">
      <c r="A53" s="107"/>
      <c r="B53" s="122" t="s">
        <v>110</v>
      </c>
      <c r="C53" s="123">
        <v>137.22087751490011</v>
      </c>
      <c r="D53" s="123">
        <v>113.93599999999992</v>
      </c>
      <c r="E53" s="123">
        <v>34.19099999999991</v>
      </c>
      <c r="F53" s="123">
        <v>5.6592497271676265</v>
      </c>
      <c r="G53" s="123">
        <v>101.6591573776</v>
      </c>
      <c r="H53" s="13"/>
      <c r="I53" s="13"/>
      <c r="J53" s="13"/>
      <c r="K53" s="13"/>
      <c r="L53" s="13"/>
      <c r="M53" s="13"/>
    </row>
    <row r="54" spans="1:13" x14ac:dyDescent="0.3">
      <c r="A54" s="107"/>
      <c r="B54" s="114" t="s">
        <v>111</v>
      </c>
      <c r="C54" s="115">
        <v>137.22087751490011</v>
      </c>
      <c r="D54" s="115">
        <v>113.93599999999992</v>
      </c>
      <c r="E54" s="115">
        <v>34.19099999999991</v>
      </c>
      <c r="F54" s="115">
        <v>5.6592497271676265</v>
      </c>
      <c r="G54" s="115">
        <v>101.6591573776</v>
      </c>
      <c r="H54" s="13"/>
      <c r="I54" s="13"/>
      <c r="J54" s="13"/>
      <c r="K54" s="13"/>
      <c r="L54" s="13"/>
      <c r="M54" s="13"/>
    </row>
    <row r="55" spans="1:13" ht="18.75" customHeight="1" x14ac:dyDescent="0.3">
      <c r="B55" s="86"/>
      <c r="C55" s="86"/>
    </row>
    <row r="56" spans="1:13" ht="33" customHeight="1" x14ac:dyDescent="0.3">
      <c r="B56" s="158" t="s">
        <v>193</v>
      </c>
      <c r="C56" s="158"/>
      <c r="D56" s="158"/>
      <c r="E56" s="158"/>
      <c r="F56" s="158"/>
      <c r="G56" s="158"/>
      <c r="H56" s="95"/>
      <c r="I56" s="95"/>
      <c r="J56" s="95"/>
      <c r="K56" s="95"/>
    </row>
    <row r="57" spans="1:13" x14ac:dyDescent="0.3">
      <c r="D57" s="13"/>
    </row>
  </sheetData>
  <mergeCells count="3">
    <mergeCell ref="E1:G1"/>
    <mergeCell ref="B27:G27"/>
    <mergeCell ref="B56:G56"/>
  </mergeCells>
  <pageMargins left="0.70866141732283472" right="0.70866141732283472" top="0.74803149606299213" bottom="0.74803149606299213" header="0.31496062992125984" footer="0.31496062992125984"/>
  <pageSetup paperSize="9" scale="68" orientation="portrait" horizontalDpi="4294967294" verticalDpi="4294967294"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pageSetUpPr fitToPage="1"/>
  </sheetPr>
  <dimension ref="A1:T24"/>
  <sheetViews>
    <sheetView showGridLines="0" zoomScale="85" zoomScaleNormal="85" workbookViewId="0"/>
  </sheetViews>
  <sheetFormatPr baseColWidth="10" defaultRowHeight="14" x14ac:dyDescent="0.3"/>
  <cols>
    <col min="1" max="1" width="32.25" customWidth="1"/>
    <col min="2" max="2" width="9.33203125" customWidth="1"/>
    <col min="3" max="3" width="5.58203125" customWidth="1"/>
    <col min="4" max="4" width="8.25" customWidth="1"/>
    <col min="5" max="5" width="1.58203125" customWidth="1"/>
    <col min="6" max="6" width="9.33203125" customWidth="1"/>
    <col min="7" max="7" width="5.58203125" customWidth="1"/>
    <col min="8" max="8" width="8.25" customWidth="1"/>
    <col min="9" max="9" width="1.58203125" customWidth="1"/>
    <col min="10" max="10" width="9.33203125" customWidth="1"/>
    <col min="11" max="11" width="5.58203125" customWidth="1"/>
    <col min="12" max="12" width="8.25" customWidth="1"/>
    <col min="13" max="13" width="1.58203125" customWidth="1"/>
    <col min="14" max="14" width="9.33203125" customWidth="1"/>
    <col min="15" max="15" width="5.58203125" customWidth="1"/>
    <col min="16" max="16" width="8.25" customWidth="1"/>
    <col min="17" max="17" width="1.58203125" customWidth="1"/>
    <col min="18" max="18" width="9.25" customWidth="1"/>
    <col min="19" max="19" width="5.58203125" customWidth="1"/>
    <col min="20" max="20" width="7.58203125" customWidth="1"/>
    <col min="22" max="22" width="10"/>
    <col min="23" max="37" width="9.83203125" bestFit="1" customWidth="1"/>
  </cols>
  <sheetData>
    <row r="1" spans="1:20" ht="15.5" x14ac:dyDescent="0.35">
      <c r="A1" s="19" t="s">
        <v>192</v>
      </c>
      <c r="B1" s="106"/>
      <c r="C1" s="19"/>
      <c r="D1" s="19"/>
      <c r="E1" s="19"/>
      <c r="F1" s="106"/>
      <c r="G1" s="19"/>
      <c r="H1" s="19"/>
      <c r="I1" s="19"/>
      <c r="J1" s="106"/>
      <c r="K1" s="19"/>
      <c r="L1" s="19"/>
      <c r="M1" s="19"/>
      <c r="N1" s="106"/>
      <c r="O1" s="19"/>
      <c r="P1" s="19"/>
      <c r="Q1" s="19"/>
      <c r="R1" s="106"/>
      <c r="S1" s="19"/>
      <c r="T1" s="19"/>
    </row>
    <row r="2" spans="1:20" ht="14.5" x14ac:dyDescent="0.35">
      <c r="A2" s="20" t="s">
        <v>121</v>
      </c>
      <c r="B2" s="156" t="s">
        <v>265</v>
      </c>
      <c r="C2" s="156" t="s">
        <v>248</v>
      </c>
      <c r="D2" s="156" t="s">
        <v>248</v>
      </c>
      <c r="E2" s="20"/>
      <c r="F2" s="156" t="s">
        <v>266</v>
      </c>
      <c r="G2" s="156" t="s">
        <v>248</v>
      </c>
      <c r="H2" s="156" t="s">
        <v>248</v>
      </c>
      <c r="I2" s="20"/>
      <c r="J2" s="156" t="s">
        <v>267</v>
      </c>
      <c r="K2" s="156" t="s">
        <v>248</v>
      </c>
      <c r="L2" s="156" t="s">
        <v>248</v>
      </c>
      <c r="M2" s="20"/>
      <c r="N2" s="156" t="s">
        <v>270</v>
      </c>
      <c r="O2" s="156" t="s">
        <v>248</v>
      </c>
      <c r="P2" s="156" t="s">
        <v>248</v>
      </c>
      <c r="Q2" s="20"/>
      <c r="R2" s="156" t="s">
        <v>271</v>
      </c>
      <c r="S2" s="156" t="s">
        <v>248</v>
      </c>
      <c r="T2" s="156" t="s">
        <v>248</v>
      </c>
    </row>
    <row r="3" spans="1:20" ht="29.25" customHeight="1" x14ac:dyDescent="0.3">
      <c r="B3" s="77" t="s">
        <v>118</v>
      </c>
      <c r="C3" s="77" t="s">
        <v>119</v>
      </c>
      <c r="D3" s="77" t="s">
        <v>120</v>
      </c>
      <c r="E3" s="78"/>
      <c r="F3" s="77" t="s">
        <v>118</v>
      </c>
      <c r="G3" s="77" t="s">
        <v>119</v>
      </c>
      <c r="H3" s="77" t="s">
        <v>120</v>
      </c>
      <c r="I3" s="78"/>
      <c r="J3" s="77" t="s">
        <v>118</v>
      </c>
      <c r="K3" s="77" t="s">
        <v>119</v>
      </c>
      <c r="L3" s="77" t="s">
        <v>120</v>
      </c>
      <c r="M3" s="78"/>
      <c r="N3" s="77" t="s">
        <v>118</v>
      </c>
      <c r="O3" s="77" t="s">
        <v>119</v>
      </c>
      <c r="P3" s="77" t="s">
        <v>120</v>
      </c>
      <c r="Q3" s="78"/>
      <c r="R3" s="77" t="s">
        <v>118</v>
      </c>
      <c r="S3" s="77" t="s">
        <v>119</v>
      </c>
      <c r="T3" s="77" t="s">
        <v>120</v>
      </c>
    </row>
    <row r="4" spans="1:20" x14ac:dyDescent="0.3">
      <c r="A4" t="s">
        <v>122</v>
      </c>
      <c r="B4" s="13">
        <v>5812.9387935370114</v>
      </c>
      <c r="C4" s="116">
        <v>48.105670619999977</v>
      </c>
      <c r="D4" s="60">
        <v>3.28326215166424</v>
      </c>
      <c r="E4" s="60"/>
      <c r="F4" s="13">
        <v>10211.640287837143</v>
      </c>
      <c r="G4" s="116">
        <v>77.903657460000005</v>
      </c>
      <c r="H4" s="60">
        <v>3.0599463473080717</v>
      </c>
      <c r="I4" s="60"/>
      <c r="J4" s="13">
        <v>8720.7121199188878</v>
      </c>
      <c r="K4" s="116">
        <v>48.515646920000002</v>
      </c>
      <c r="L4" s="60">
        <v>2.2562136978282439</v>
      </c>
      <c r="M4" s="60"/>
      <c r="N4" s="13">
        <v>12019.801247379013</v>
      </c>
      <c r="O4" s="116">
        <v>35.903077439999997</v>
      </c>
      <c r="P4" s="60">
        <v>1.1850575088822106</v>
      </c>
      <c r="Q4" s="60"/>
      <c r="R4" s="13">
        <v>16937.604244679242</v>
      </c>
      <c r="S4" s="116">
        <v>2.1315708499999966</v>
      </c>
      <c r="T4" s="60">
        <v>4.9928995463144624E-2</v>
      </c>
    </row>
    <row r="5" spans="1:20" x14ac:dyDescent="0.3">
      <c r="A5" t="s">
        <v>123</v>
      </c>
      <c r="B5" s="13">
        <v>25660.837463516578</v>
      </c>
      <c r="C5" s="116">
        <v>162.13062853000005</v>
      </c>
      <c r="D5" s="60">
        <v>2.5066822028427298</v>
      </c>
      <c r="E5" s="60"/>
      <c r="F5" s="13">
        <v>26346.685813685555</v>
      </c>
      <c r="G5" s="116">
        <v>154.49578731</v>
      </c>
      <c r="H5" s="60">
        <v>2.352026017718774</v>
      </c>
      <c r="I5" s="60"/>
      <c r="J5" s="13">
        <v>27049.526603869828</v>
      </c>
      <c r="K5" s="116">
        <v>142.14771934000001</v>
      </c>
      <c r="L5" s="60">
        <v>2.1312312829771076</v>
      </c>
      <c r="M5" s="60"/>
      <c r="N5" s="13">
        <v>27551.615718691046</v>
      </c>
      <c r="O5" s="116">
        <v>128.17512075000005</v>
      </c>
      <c r="P5" s="60">
        <v>1.8457024977751184</v>
      </c>
      <c r="Q5" s="60"/>
      <c r="R5" s="13">
        <v>27158.767989463835</v>
      </c>
      <c r="S5" s="116">
        <v>101.63160502999997</v>
      </c>
      <c r="T5" s="60">
        <v>1.4846488846598629</v>
      </c>
    </row>
    <row r="6" spans="1:20" x14ac:dyDescent="0.3">
      <c r="A6" s="79" t="s">
        <v>124</v>
      </c>
      <c r="B6" s="80">
        <v>51667.371623890729</v>
      </c>
      <c r="C6" s="117">
        <v>402.22687773000007</v>
      </c>
      <c r="D6" s="81">
        <v>3.0885864074864084</v>
      </c>
      <c r="E6" s="81"/>
      <c r="F6" s="80">
        <v>53002.02873011741</v>
      </c>
      <c r="G6" s="117">
        <v>347.10426061999999</v>
      </c>
      <c r="H6" s="81">
        <v>2.6267511043840028</v>
      </c>
      <c r="I6" s="81"/>
      <c r="J6" s="80">
        <v>54002.457949163057</v>
      </c>
      <c r="K6" s="117">
        <v>288.69214537999994</v>
      </c>
      <c r="L6" s="81">
        <v>2.168062489198709</v>
      </c>
      <c r="M6" s="81"/>
      <c r="N6" s="80">
        <v>55479.306671487902</v>
      </c>
      <c r="O6" s="117">
        <v>223.34071126000032</v>
      </c>
      <c r="P6" s="81">
        <v>1.5971360294867578</v>
      </c>
      <c r="Q6" s="81"/>
      <c r="R6" s="80">
        <v>55432.267456459806</v>
      </c>
      <c r="S6" s="117">
        <v>198.08344168999977</v>
      </c>
      <c r="T6" s="81">
        <v>1.4177203281707229</v>
      </c>
    </row>
    <row r="7" spans="1:20" x14ac:dyDescent="0.3">
      <c r="A7" t="s">
        <v>23</v>
      </c>
      <c r="B7" s="13"/>
      <c r="C7" s="116">
        <v>1.2390131500000008</v>
      </c>
      <c r="D7" s="60"/>
      <c r="E7" s="60"/>
      <c r="F7" s="13"/>
      <c r="G7" s="116">
        <v>4.4667679000000007</v>
      </c>
      <c r="H7" s="60"/>
      <c r="I7" s="60"/>
      <c r="J7" s="13"/>
      <c r="K7" s="116">
        <v>2.3586128299999998</v>
      </c>
      <c r="L7" s="60"/>
      <c r="M7" s="60"/>
      <c r="N7" s="13"/>
      <c r="O7" s="116">
        <v>3.9342669200001219</v>
      </c>
      <c r="P7" s="60"/>
      <c r="Q7" s="60"/>
      <c r="R7" s="13"/>
      <c r="S7" s="116">
        <v>3.7849165099999555</v>
      </c>
      <c r="T7" s="60"/>
    </row>
    <row r="8" spans="1:20" x14ac:dyDescent="0.3">
      <c r="A8" s="122" t="s">
        <v>24</v>
      </c>
      <c r="B8" s="123">
        <v>96251.690597943903</v>
      </c>
      <c r="C8" s="128">
        <v>613.70219003000011</v>
      </c>
      <c r="D8" s="129"/>
      <c r="E8" s="129"/>
      <c r="F8" s="123">
        <v>101196.39267416115</v>
      </c>
      <c r="G8" s="128">
        <v>583.97047329000009</v>
      </c>
      <c r="H8" s="129"/>
      <c r="I8" s="129"/>
      <c r="J8" s="123">
        <v>102060.38916519389</v>
      </c>
      <c r="K8" s="128">
        <v>481.71412446999994</v>
      </c>
      <c r="L8" s="129"/>
      <c r="M8" s="129"/>
      <c r="N8" s="123">
        <v>105971.32750666539</v>
      </c>
      <c r="O8" s="128">
        <v>391.35317637000048</v>
      </c>
      <c r="P8" s="129"/>
      <c r="Q8" s="129"/>
      <c r="R8" s="123">
        <v>113881.10646467069</v>
      </c>
      <c r="S8" s="128">
        <v>305.63153407999971</v>
      </c>
      <c r="T8" s="129"/>
    </row>
    <row r="9" spans="1:20" x14ac:dyDescent="0.3">
      <c r="A9" t="s">
        <v>122</v>
      </c>
      <c r="B9" s="13">
        <v>6551.831020436307</v>
      </c>
      <c r="C9" s="116">
        <v>67.278931790000001</v>
      </c>
      <c r="D9" s="47">
        <v>4.0740038642156762</v>
      </c>
      <c r="E9" s="47"/>
      <c r="F9" s="13">
        <v>12209.21626803967</v>
      </c>
      <c r="G9" s="116">
        <v>104.94548225</v>
      </c>
      <c r="H9" s="47">
        <v>3.447683838311419</v>
      </c>
      <c r="I9" s="47"/>
      <c r="J9" s="13">
        <v>12758.650785641557</v>
      </c>
      <c r="K9" s="116">
        <v>85.077647330000005</v>
      </c>
      <c r="L9" s="47">
        <v>2.7043386568043597</v>
      </c>
      <c r="M9" s="47"/>
      <c r="N9" s="13">
        <v>17475.113237089576</v>
      </c>
      <c r="O9" s="116">
        <v>33.994535309999982</v>
      </c>
      <c r="P9" s="47">
        <v>0.77178111497434365</v>
      </c>
      <c r="Q9" s="47"/>
      <c r="R9" s="13">
        <v>21562.550543838748</v>
      </c>
      <c r="S9" s="116">
        <v>2.1392487599999948</v>
      </c>
      <c r="T9" s="47">
        <v>3.9361006533088355E-2</v>
      </c>
    </row>
    <row r="10" spans="1:20" x14ac:dyDescent="0.3">
      <c r="A10" t="s">
        <v>125</v>
      </c>
      <c r="B10" s="13">
        <v>8597.7425685973358</v>
      </c>
      <c r="C10" s="116">
        <v>92.59481340666666</v>
      </c>
      <c r="D10" s="47">
        <v>4.2727478126534688</v>
      </c>
      <c r="E10" s="47"/>
      <c r="F10" s="13">
        <v>8129.9794374093399</v>
      </c>
      <c r="G10" s="116">
        <v>80.909988580000004</v>
      </c>
      <c r="H10" s="47">
        <v>3.9917576369300045</v>
      </c>
      <c r="I10" s="47"/>
      <c r="J10" s="13">
        <v>7869.1599349788321</v>
      </c>
      <c r="K10" s="116">
        <v>64.137625360000001</v>
      </c>
      <c r="L10" s="47">
        <v>3.3054824784113195</v>
      </c>
      <c r="M10" s="47"/>
      <c r="N10" s="13">
        <v>7706.5146893404317</v>
      </c>
      <c r="O10" s="116">
        <v>45.025039669999998</v>
      </c>
      <c r="P10" s="47">
        <v>2.3179343460118971</v>
      </c>
      <c r="Q10" s="47"/>
      <c r="R10" s="13">
        <v>7642.1491744344057</v>
      </c>
      <c r="S10" s="116">
        <v>26.302754820000025</v>
      </c>
      <c r="T10" s="47">
        <v>1.3654970397903041</v>
      </c>
    </row>
    <row r="11" spans="1:20" x14ac:dyDescent="0.3">
      <c r="A11" s="79" t="s">
        <v>27</v>
      </c>
      <c r="B11" s="80">
        <v>66728.808868789085</v>
      </c>
      <c r="C11" s="117">
        <v>79.765583510000013</v>
      </c>
      <c r="D11" s="82">
        <v>0.47424985964618671</v>
      </c>
      <c r="E11" s="82"/>
      <c r="F11" s="80">
        <v>67335.512375314647</v>
      </c>
      <c r="G11" s="117">
        <v>62.346390699999986</v>
      </c>
      <c r="H11" s="82">
        <v>0.37138009224416907</v>
      </c>
      <c r="I11" s="82"/>
      <c r="J11" s="80">
        <v>67776.350833043223</v>
      </c>
      <c r="K11" s="117">
        <v>26.526719230000005</v>
      </c>
      <c r="L11" s="82">
        <v>0.15872879289251995</v>
      </c>
      <c r="M11" s="82"/>
      <c r="N11" s="80">
        <v>69150.294513048037</v>
      </c>
      <c r="O11" s="117">
        <v>9.3567154799999699</v>
      </c>
      <c r="P11" s="82">
        <v>5.3682709370968827E-2</v>
      </c>
      <c r="Q11" s="82"/>
      <c r="R11" s="80">
        <v>69778.014323341617</v>
      </c>
      <c r="S11" s="117">
        <v>2.4282068899999945</v>
      </c>
      <c r="T11" s="82">
        <v>1.3806135061256511E-2</v>
      </c>
    </row>
    <row r="12" spans="1:20" x14ac:dyDescent="0.3">
      <c r="A12" s="8" t="s">
        <v>126</v>
      </c>
      <c r="B12" s="13">
        <v>52943.727497739033</v>
      </c>
      <c r="C12" s="116">
        <v>22.167196619999995</v>
      </c>
      <c r="D12" s="47">
        <v>0.16611211047751073</v>
      </c>
      <c r="E12" s="47"/>
      <c r="F12" s="13">
        <v>54278.456348636806</v>
      </c>
      <c r="G12" s="116">
        <v>20.217692119999999</v>
      </c>
      <c r="H12" s="47">
        <v>0.14940170811050663</v>
      </c>
      <c r="I12" s="47"/>
      <c r="J12" s="13">
        <v>55838.257675439614</v>
      </c>
      <c r="K12" s="116">
        <v>9.7864033900000003</v>
      </c>
      <c r="L12" s="47">
        <v>7.1079049185088575E-2</v>
      </c>
      <c r="M12" s="47"/>
      <c r="N12" s="13">
        <v>57157.965676847598</v>
      </c>
      <c r="O12" s="116">
        <v>5.4296171999999991</v>
      </c>
      <c r="P12" s="47">
        <v>3.7687513560236717E-2</v>
      </c>
      <c r="Q12" s="47"/>
      <c r="R12" s="13">
        <v>57475.215580006356</v>
      </c>
      <c r="S12" s="116">
        <v>1.6570188900000007</v>
      </c>
      <c r="T12" s="47">
        <v>1.1438047285224925E-2</v>
      </c>
    </row>
    <row r="13" spans="1:20" x14ac:dyDescent="0.3">
      <c r="A13" s="8" t="s">
        <v>127</v>
      </c>
      <c r="B13" s="13">
        <v>8211.6727771306541</v>
      </c>
      <c r="C13" s="116">
        <v>30.187067700000011</v>
      </c>
      <c r="D13" s="47">
        <v>1.4584593559339003</v>
      </c>
      <c r="E13" s="47"/>
      <c r="F13" s="13">
        <v>7420.2011725417033</v>
      </c>
      <c r="G13" s="116">
        <v>19.525126819999986</v>
      </c>
      <c r="H13" s="47">
        <v>1.0554305374224895</v>
      </c>
      <c r="I13" s="47"/>
      <c r="J13" s="13">
        <v>6073.914571090334</v>
      </c>
      <c r="K13" s="116">
        <v>7.0207707400000059</v>
      </c>
      <c r="L13" s="47">
        <v>0.46877718554704129</v>
      </c>
      <c r="M13" s="47"/>
      <c r="N13" s="13">
        <v>5302.5926906824998</v>
      </c>
      <c r="O13" s="116">
        <v>1.649444799999972</v>
      </c>
      <c r="P13" s="47">
        <v>0.12341119407531462</v>
      </c>
      <c r="Q13" s="47"/>
      <c r="R13" s="13">
        <v>5218.3181140368479</v>
      </c>
      <c r="S13" s="116">
        <v>0.62688018999999395</v>
      </c>
      <c r="T13" s="47">
        <v>4.7660548098511862E-2</v>
      </c>
    </row>
    <row r="14" spans="1:20" x14ac:dyDescent="0.3">
      <c r="A14" t="s">
        <v>45</v>
      </c>
      <c r="B14" s="13">
        <v>599.14200000000005</v>
      </c>
      <c r="C14" s="116">
        <v>10.434595556073058</v>
      </c>
      <c r="D14" s="47">
        <v>6.9095679611095058</v>
      </c>
      <c r="E14" s="47"/>
      <c r="F14" s="13">
        <v>599.14200000000005</v>
      </c>
      <c r="G14" s="116">
        <v>9.2078274400000009</v>
      </c>
      <c r="H14" s="47">
        <v>6.1642306292870597</v>
      </c>
      <c r="I14" s="47"/>
      <c r="J14" s="13">
        <v>599.14200000000005</v>
      </c>
      <c r="K14" s="116">
        <v>8.2115273599999998</v>
      </c>
      <c r="L14" s="47">
        <v>5.5583326497632344</v>
      </c>
      <c r="M14" s="47"/>
      <c r="N14" s="13">
        <v>599.14200000000005</v>
      </c>
      <c r="O14" s="116">
        <v>5.960071860000002</v>
      </c>
      <c r="P14" s="47">
        <v>3.9466332306284957</v>
      </c>
      <c r="Q14" s="47"/>
      <c r="R14" s="13">
        <v>599.14200000000005</v>
      </c>
      <c r="S14" s="116">
        <v>4.8672312400000006</v>
      </c>
      <c r="T14" s="47">
        <v>3.2229773405680269</v>
      </c>
    </row>
    <row r="15" spans="1:20" x14ac:dyDescent="0.3">
      <c r="A15" t="s">
        <v>32</v>
      </c>
      <c r="B15" s="13"/>
      <c r="C15" s="116">
        <v>6.2539119572604864</v>
      </c>
      <c r="D15" s="47"/>
      <c r="E15" s="47"/>
      <c r="F15" s="13"/>
      <c r="G15" s="116">
        <v>5.9805759499999489</v>
      </c>
      <c r="H15" s="47"/>
      <c r="I15" s="47"/>
      <c r="J15" s="13"/>
      <c r="K15" s="116">
        <v>2.6758135599999813</v>
      </c>
      <c r="L15" s="47"/>
      <c r="M15" s="47"/>
      <c r="N15" s="13"/>
      <c r="O15" s="116">
        <v>-0.16418732000000455</v>
      </c>
      <c r="P15" s="47"/>
      <c r="Q15" s="47"/>
      <c r="R15" s="13"/>
      <c r="S15" s="116">
        <v>2.9292381999999542</v>
      </c>
      <c r="T15" s="47"/>
    </row>
    <row r="16" spans="1:20" ht="14.5" thickBot="1" x14ac:dyDescent="0.35">
      <c r="A16" s="122" t="s">
        <v>33</v>
      </c>
      <c r="B16" s="123">
        <v>96251.690597943903</v>
      </c>
      <c r="C16" s="128">
        <v>256.32783622000022</v>
      </c>
      <c r="D16" s="130"/>
      <c r="E16" s="130"/>
      <c r="F16" s="123">
        <v>101196.39267416115</v>
      </c>
      <c r="G16" s="128">
        <v>263.39026491999994</v>
      </c>
      <c r="H16" s="130"/>
      <c r="I16" s="130"/>
      <c r="J16" s="123">
        <v>102060.38916519389</v>
      </c>
      <c r="K16" s="128">
        <v>186.62933283999999</v>
      </c>
      <c r="L16" s="130"/>
      <c r="M16" s="130"/>
      <c r="N16" s="123">
        <v>105971.32750666539</v>
      </c>
      <c r="O16" s="128">
        <v>94.172174999999939</v>
      </c>
      <c r="P16" s="130"/>
      <c r="Q16" s="130"/>
      <c r="R16" s="123">
        <v>113881.10646467069</v>
      </c>
      <c r="S16" s="128">
        <v>38.666679909999971</v>
      </c>
      <c r="T16" s="130"/>
    </row>
    <row r="17" spans="1:20" ht="14.5" thickBot="1" x14ac:dyDescent="0.35">
      <c r="A17" s="83" t="s">
        <v>128</v>
      </c>
      <c r="B17" s="84"/>
      <c r="C17" s="84"/>
      <c r="D17" s="85">
        <v>2.6143365478402218</v>
      </c>
      <c r="E17" s="85"/>
      <c r="F17" s="84"/>
      <c r="G17" s="84"/>
      <c r="H17" s="85">
        <v>2.2553710121398338</v>
      </c>
      <c r="I17" s="85"/>
      <c r="J17" s="84"/>
      <c r="K17" s="84"/>
      <c r="L17" s="85">
        <v>2.009333696306189</v>
      </c>
      <c r="M17" s="85"/>
      <c r="N17" s="84"/>
      <c r="O17" s="84"/>
      <c r="P17" s="85">
        <v>1.543453320115789</v>
      </c>
      <c r="Q17" s="85"/>
      <c r="R17" s="84"/>
      <c r="S17" s="84"/>
      <c r="T17" s="85">
        <v>1.4039141931094663</v>
      </c>
    </row>
    <row r="18" spans="1:20" x14ac:dyDescent="0.3">
      <c r="A18" s="122" t="s">
        <v>129</v>
      </c>
      <c r="B18" s="123"/>
      <c r="C18" s="128">
        <v>357.37435380999989</v>
      </c>
      <c r="D18" s="128"/>
      <c r="E18" s="128"/>
      <c r="F18" s="128"/>
      <c r="G18" s="128">
        <v>320.58020837000015</v>
      </c>
      <c r="H18" s="128"/>
      <c r="I18" s="128"/>
      <c r="J18" s="128"/>
      <c r="K18" s="128">
        <v>295.08479162999993</v>
      </c>
      <c r="L18" s="128"/>
      <c r="M18" s="128"/>
      <c r="N18" s="128"/>
      <c r="O18" s="128">
        <v>297.18100137000056</v>
      </c>
      <c r="P18" s="128"/>
      <c r="Q18" s="128"/>
      <c r="R18" s="128"/>
      <c r="S18" s="128">
        <v>266.96485416999974</v>
      </c>
      <c r="T18" s="131"/>
    </row>
    <row r="19" spans="1:20" ht="11.15" customHeight="1" x14ac:dyDescent="0.3">
      <c r="A19" s="11" t="s">
        <v>130</v>
      </c>
      <c r="B19" s="11"/>
      <c r="C19" s="11"/>
      <c r="D19" s="11"/>
      <c r="E19" s="11"/>
      <c r="F19" s="11"/>
      <c r="G19" s="11"/>
      <c r="H19" s="11"/>
      <c r="I19" s="11"/>
      <c r="M19" s="11"/>
      <c r="Q19" s="11"/>
    </row>
    <row r="20" spans="1:20" ht="11.15" customHeight="1" x14ac:dyDescent="0.3">
      <c r="A20" s="11" t="s">
        <v>131</v>
      </c>
      <c r="B20" s="11"/>
      <c r="C20" s="11"/>
      <c r="D20" s="11"/>
      <c r="E20" s="11"/>
      <c r="F20" s="11"/>
      <c r="G20" s="11"/>
      <c r="H20" s="11"/>
      <c r="I20" s="11"/>
      <c r="J20" s="11"/>
      <c r="K20" s="11"/>
      <c r="L20" s="11"/>
      <c r="M20" s="11"/>
      <c r="N20" s="11"/>
      <c r="O20" s="11"/>
      <c r="P20" s="65"/>
      <c r="Q20" s="11"/>
    </row>
    <row r="21" spans="1:20" ht="11.15" customHeight="1" x14ac:dyDescent="0.3">
      <c r="A21" s="11" t="s">
        <v>132</v>
      </c>
      <c r="B21" s="87"/>
      <c r="C21" s="11"/>
      <c r="D21" s="11"/>
      <c r="E21" s="11"/>
      <c r="F21" s="87" t="s">
        <v>133</v>
      </c>
      <c r="G21" s="11"/>
      <c r="H21" s="11"/>
      <c r="I21" s="11"/>
      <c r="K21" s="11"/>
      <c r="L21" s="11"/>
      <c r="M21" s="11"/>
      <c r="N21" s="11"/>
      <c r="O21" s="11"/>
      <c r="P21" s="11"/>
      <c r="Q21" s="11"/>
    </row>
    <row r="22" spans="1:20" x14ac:dyDescent="0.3">
      <c r="A22" s="11"/>
      <c r="B22" s="11"/>
      <c r="C22" s="11"/>
      <c r="D22" s="11"/>
      <c r="E22" s="11"/>
      <c r="F22" s="11"/>
      <c r="G22" s="11"/>
      <c r="H22" s="11"/>
      <c r="I22" s="11"/>
      <c r="J22" s="11"/>
      <c r="K22" s="11"/>
      <c r="L22" s="11"/>
      <c r="M22" s="11"/>
      <c r="N22" s="11"/>
      <c r="O22" s="11"/>
      <c r="P22" s="11"/>
      <c r="Q22" s="11"/>
    </row>
    <row r="23" spans="1:20" x14ac:dyDescent="0.3">
      <c r="A23" s="11"/>
      <c r="B23" s="11"/>
      <c r="C23" s="11"/>
      <c r="D23" s="11"/>
      <c r="E23" s="11"/>
      <c r="F23" s="65">
        <f>+D17-H17</f>
        <v>0.35896553570038803</v>
      </c>
      <c r="G23" s="11"/>
      <c r="H23" s="11"/>
      <c r="I23" s="11"/>
    </row>
    <row r="24" spans="1:20" x14ac:dyDescent="0.3">
      <c r="F24" s="47">
        <f>+D5-H5</f>
        <v>0.15465618512395585</v>
      </c>
    </row>
  </sheetData>
  <mergeCells count="5">
    <mergeCell ref="B2:D2"/>
    <mergeCell ref="F2:H2"/>
    <mergeCell ref="J2:L2"/>
    <mergeCell ref="N2:P2"/>
    <mergeCell ref="R2:T2"/>
  </mergeCells>
  <pageMargins left="0.70866141732283472" right="0.70866141732283472" top="0.74803149606299213" bottom="0.74803149606299213" header="0.31496062992125984" footer="0.31496062992125984"/>
  <pageSetup paperSize="9" scale="56" orientation="portrait" horizontalDpi="4294967294" verticalDpi="4294967294"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2">
    <pageSetUpPr fitToPage="1"/>
  </sheetPr>
  <dimension ref="A1:J67"/>
  <sheetViews>
    <sheetView showGridLines="0" zoomScale="85" zoomScaleNormal="85" workbookViewId="0">
      <pane xSplit="1" ySplit="2" topLeftCell="B3" activePane="bottomRight" state="frozen"/>
      <selection pane="topRight" activeCell="C1" sqref="C1"/>
      <selection pane="bottomLeft" activeCell="A3" sqref="A3"/>
      <selection pane="bottomRight"/>
    </sheetView>
  </sheetViews>
  <sheetFormatPr baseColWidth="10" defaultColWidth="11" defaultRowHeight="14" x14ac:dyDescent="0.3"/>
  <cols>
    <col min="1" max="1" width="28.75" style="132" customWidth="1"/>
    <col min="2" max="3" width="10.58203125" style="132" customWidth="1"/>
    <col min="4" max="6" width="9.5" style="132" customWidth="1"/>
    <col min="7" max="10" width="11.58203125" style="132" customWidth="1"/>
    <col min="11" max="16384" width="11" style="132"/>
  </cols>
  <sheetData>
    <row r="1" spans="1:10" ht="14.5" x14ac:dyDescent="0.35">
      <c r="A1" s="146" t="s">
        <v>134</v>
      </c>
      <c r="B1" s="147"/>
      <c r="C1" s="147"/>
      <c r="D1" s="147"/>
      <c r="E1" s="147"/>
      <c r="F1" s="147"/>
      <c r="G1" s="147"/>
    </row>
    <row r="2" spans="1:10" ht="29" thickBot="1" x14ac:dyDescent="0.4">
      <c r="A2" s="133" t="s">
        <v>3</v>
      </c>
      <c r="B2" s="134" t="s">
        <v>265</v>
      </c>
      <c r="C2" s="134" t="s">
        <v>266</v>
      </c>
      <c r="D2" s="134" t="s">
        <v>267</v>
      </c>
      <c r="E2" s="134" t="s">
        <v>270</v>
      </c>
      <c r="F2" s="134" t="s">
        <v>271</v>
      </c>
      <c r="G2" s="134" t="s">
        <v>273</v>
      </c>
      <c r="H2" s="134" t="s">
        <v>274</v>
      </c>
      <c r="I2" s="135" t="s">
        <v>263</v>
      </c>
      <c r="J2" s="136" t="s">
        <v>275</v>
      </c>
    </row>
    <row r="3" spans="1:10" x14ac:dyDescent="0.3">
      <c r="A3" s="137" t="s">
        <v>135</v>
      </c>
      <c r="B3" s="138">
        <v>146.98804999999999</v>
      </c>
      <c r="C3" s="138">
        <v>144.75399999999996</v>
      </c>
      <c r="D3" s="138">
        <v>145.94900000000001</v>
      </c>
      <c r="E3" s="138">
        <v>140.57077600000002</v>
      </c>
      <c r="F3" s="138">
        <v>145.40007800000001</v>
      </c>
      <c r="G3" s="138">
        <v>143.08139682999999</v>
      </c>
      <c r="H3" s="138">
        <v>144.19174917000001</v>
      </c>
      <c r="I3" s="139">
        <v>1.5433424983074984E-2</v>
      </c>
      <c r="J3" s="139">
        <v>1.1597264914179117E-2</v>
      </c>
    </row>
    <row r="4" spans="1:10" x14ac:dyDescent="0.3">
      <c r="A4" s="132" t="s">
        <v>136</v>
      </c>
      <c r="B4" s="140">
        <v>75.102343487999974</v>
      </c>
      <c r="C4" s="140">
        <v>75.164250622000026</v>
      </c>
      <c r="D4" s="140">
        <v>73.102350889999997</v>
      </c>
      <c r="E4" s="140">
        <v>73.64455700000002</v>
      </c>
      <c r="F4" s="140">
        <v>77.607807999800031</v>
      </c>
      <c r="G4" s="140">
        <v>72.065209690199978</v>
      </c>
      <c r="H4" s="140">
        <v>74.82357931</v>
      </c>
      <c r="I4" s="141">
        <v>-8.236247083920345E-4</v>
      </c>
      <c r="J4" s="141">
        <v>-5.0230249147162898E-3</v>
      </c>
    </row>
    <row r="5" spans="1:10" x14ac:dyDescent="0.3">
      <c r="A5" s="132" t="s">
        <v>259</v>
      </c>
      <c r="B5" s="140">
        <v>23.936990999999992</v>
      </c>
      <c r="C5" s="140">
        <v>25.357693680000004</v>
      </c>
      <c r="D5" s="140">
        <v>24.997796319999999</v>
      </c>
      <c r="E5" s="140">
        <v>22.641007439999996</v>
      </c>
      <c r="F5" s="140">
        <v>22.396191475000009</v>
      </c>
      <c r="G5" s="140">
        <v>25.482233304999998</v>
      </c>
      <c r="H5" s="140">
        <v>27.679708250000001</v>
      </c>
      <c r="I5" s="141">
        <v>-5.6026494283292871E-2</v>
      </c>
      <c r="J5" s="141">
        <v>-1.6750705440240155E-2</v>
      </c>
    </row>
    <row r="6" spans="1:10" x14ac:dyDescent="0.3">
      <c r="A6" s="132" t="s">
        <v>260</v>
      </c>
      <c r="B6" s="140">
        <v>33.260999999999996</v>
      </c>
      <c r="C6" s="140">
        <v>31.204000000000001</v>
      </c>
      <c r="D6" s="140">
        <v>32.988030999999999</v>
      </c>
      <c r="E6" s="140">
        <v>33.856682180000021</v>
      </c>
      <c r="F6" s="140">
        <v>34.375094819999987</v>
      </c>
      <c r="G6" s="140">
        <v>33.617906550000001</v>
      </c>
      <c r="H6" s="140">
        <v>27.529613449999996</v>
      </c>
      <c r="I6" s="141">
        <v>6.5921035764645364E-2</v>
      </c>
      <c r="J6" s="141">
        <v>2.0208996410301605E-2</v>
      </c>
    </row>
    <row r="7" spans="1:10" x14ac:dyDescent="0.3">
      <c r="A7" s="132" t="s">
        <v>261</v>
      </c>
      <c r="B7" s="140">
        <v>2.663894</v>
      </c>
      <c r="C7" s="140">
        <v>2.3746153200000006</v>
      </c>
      <c r="D7" s="140">
        <v>2.6738586799999999</v>
      </c>
      <c r="E7" s="140">
        <v>2.6813379800000003</v>
      </c>
      <c r="F7" s="140">
        <v>2.9111376149999977</v>
      </c>
      <c r="G7" s="140">
        <v>2.5916044950000008</v>
      </c>
      <c r="H7" s="140">
        <v>3.19447444</v>
      </c>
      <c r="I7" s="141">
        <v>0.12182128093067268</v>
      </c>
      <c r="J7" s="141">
        <v>-0.11323721150762867</v>
      </c>
    </row>
    <row r="8" spans="1:10" x14ac:dyDescent="0.3">
      <c r="A8" s="132" t="s">
        <v>137</v>
      </c>
      <c r="B8" s="140">
        <v>12.023821511999984</v>
      </c>
      <c r="C8" s="140">
        <v>10.653440377999914</v>
      </c>
      <c r="D8" s="140">
        <v>12.186963110000022</v>
      </c>
      <c r="E8" s="140">
        <v>7.7471914000000197</v>
      </c>
      <c r="F8" s="140">
        <v>8.1098460901999374</v>
      </c>
      <c r="G8" s="140">
        <v>17.726063009800029</v>
      </c>
      <c r="H8" s="140">
        <v>2.5627534999999999</v>
      </c>
      <c r="I8" s="141">
        <v>0.12863273134094788</v>
      </c>
      <c r="J8" s="141">
        <v>0.22767136928483245</v>
      </c>
    </row>
    <row r="9" spans="1:10" x14ac:dyDescent="0.3">
      <c r="A9" s="137" t="s">
        <v>138</v>
      </c>
      <c r="B9" s="138">
        <v>15.439067000000005</v>
      </c>
      <c r="C9" s="138">
        <v>10.606</v>
      </c>
      <c r="D9" s="138">
        <v>10.996</v>
      </c>
      <c r="E9" s="138">
        <v>9.7194000000000074</v>
      </c>
      <c r="F9" s="138">
        <v>14.867724999999997</v>
      </c>
      <c r="G9" s="138">
        <v>12.629371129999999</v>
      </c>
      <c r="H9" s="138">
        <v>10.99550387</v>
      </c>
      <c r="I9" s="139">
        <v>0.4556917782387333</v>
      </c>
      <c r="J9" s="139">
        <v>-3.7709403885421877E-2</v>
      </c>
    </row>
    <row r="10" spans="1:10" x14ac:dyDescent="0.3">
      <c r="A10" s="142" t="s">
        <v>139</v>
      </c>
      <c r="B10" s="143">
        <v>131.54898299999996</v>
      </c>
      <c r="C10" s="143">
        <v>134.148</v>
      </c>
      <c r="D10" s="143">
        <v>134.953</v>
      </c>
      <c r="E10" s="143">
        <v>130.85137600000002</v>
      </c>
      <c r="F10" s="143">
        <v>130.532353</v>
      </c>
      <c r="G10" s="143">
        <v>130.45202570000001</v>
      </c>
      <c r="H10" s="143">
        <v>133.19624530000002</v>
      </c>
      <c r="I10" s="144">
        <v>-1.9374250827444595E-2</v>
      </c>
      <c r="J10" s="144">
        <v>1.6412168955316053E-2</v>
      </c>
    </row>
    <row r="67" spans="1:3" x14ac:dyDescent="0.3">
      <c r="A67" s="145"/>
      <c r="B67" s="145"/>
      <c r="C67" s="145"/>
    </row>
  </sheetData>
  <pageMargins left="0.70866141732283472" right="0.70866141732283472" top="0.74803149606299213" bottom="0.74803149606299213" header="0.31496062992125984" footer="0.31496062992125984"/>
  <pageSetup paperSize="9" scale="97" orientation="portrait" horizontalDpi="4294967294" verticalDpi="4294967294"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pageSetUpPr fitToPage="1"/>
  </sheetPr>
  <dimension ref="A1:L32"/>
  <sheetViews>
    <sheetView showGridLines="0" zoomScale="85" zoomScaleNormal="85" workbookViewId="0">
      <pane xSplit="2" ySplit="2" topLeftCell="C3" activePane="bottomRight" state="frozen"/>
      <selection pane="topRight" activeCell="C1" sqref="C1"/>
      <selection pane="bottomLeft" activeCell="A3" sqref="A3"/>
      <selection pane="bottomRight"/>
    </sheetView>
  </sheetViews>
  <sheetFormatPr baseColWidth="10" defaultRowHeight="14" x14ac:dyDescent="0.3"/>
  <cols>
    <col min="1" max="1" width="4.5" customWidth="1"/>
    <col min="2" max="2" width="57.58203125" customWidth="1"/>
    <col min="3" max="6" width="11.25" customWidth="1"/>
    <col min="7" max="7" width="13.25" customWidth="1"/>
    <col min="10" max="10" width="12.25" customWidth="1"/>
    <col min="11" max="11" width="16.25" customWidth="1"/>
    <col min="12" max="13" width="10.58203125" customWidth="1"/>
    <col min="14" max="15" width="9.33203125" customWidth="1"/>
  </cols>
  <sheetData>
    <row r="1" spans="1:12" ht="15.5" x14ac:dyDescent="0.35">
      <c r="B1" s="19" t="s">
        <v>4</v>
      </c>
      <c r="C1" s="19"/>
      <c r="D1" s="19"/>
      <c r="E1" s="19"/>
      <c r="F1" s="156" t="s">
        <v>9</v>
      </c>
      <c r="G1" s="156"/>
    </row>
    <row r="2" spans="1:12" ht="15" thickBot="1" x14ac:dyDescent="0.4">
      <c r="B2" s="20" t="s">
        <v>3</v>
      </c>
      <c r="C2" s="22">
        <v>45199</v>
      </c>
      <c r="D2" s="22">
        <v>45107</v>
      </c>
      <c r="E2" s="22">
        <v>44834</v>
      </c>
      <c r="F2" s="22" t="s">
        <v>114</v>
      </c>
      <c r="G2" s="22" t="s">
        <v>115</v>
      </c>
    </row>
    <row r="3" spans="1:12" x14ac:dyDescent="0.3">
      <c r="A3" s="107"/>
      <c r="B3" t="s">
        <v>146</v>
      </c>
      <c r="C3" s="13">
        <v>51270.332409020004</v>
      </c>
      <c r="D3" s="13">
        <v>53151.057273757993</v>
      </c>
      <c r="E3" s="13">
        <v>55293.873337969999</v>
      </c>
      <c r="F3" s="13">
        <v>-4023.5409289499948</v>
      </c>
      <c r="G3" s="103">
        <v>-7.2766487244565151E-2</v>
      </c>
    </row>
    <row r="4" spans="1:12" x14ac:dyDescent="0.3">
      <c r="A4" s="107"/>
      <c r="B4" s="12" t="s">
        <v>140</v>
      </c>
      <c r="C4" s="13">
        <v>0</v>
      </c>
      <c r="D4" s="13">
        <v>0</v>
      </c>
      <c r="E4" s="13">
        <v>0</v>
      </c>
      <c r="F4" s="13">
        <v>0</v>
      </c>
      <c r="G4" s="103">
        <v>0</v>
      </c>
    </row>
    <row r="5" spans="1:12" x14ac:dyDescent="0.3">
      <c r="A5" s="107"/>
      <c r="B5" s="26" t="s">
        <v>141</v>
      </c>
      <c r="C5" s="27">
        <v>51270.332409020004</v>
      </c>
      <c r="D5" s="27">
        <v>53151.057273757993</v>
      </c>
      <c r="E5" s="27">
        <v>55293.873337969999</v>
      </c>
      <c r="F5" s="27">
        <v>-4023.5409289499948</v>
      </c>
      <c r="G5" s="28">
        <v>-7.2766487244565151E-2</v>
      </c>
    </row>
    <row r="6" spans="1:12" x14ac:dyDescent="0.3">
      <c r="A6" s="107"/>
      <c r="B6" t="s">
        <v>142</v>
      </c>
      <c r="C6" s="13">
        <v>71431.721056079987</v>
      </c>
      <c r="D6" s="13">
        <v>72312.644213840016</v>
      </c>
      <c r="E6" s="13">
        <v>74658.037643460018</v>
      </c>
      <c r="F6" s="13">
        <v>-3226.3165873800317</v>
      </c>
      <c r="G6" s="103">
        <v>-4.3214591344976967E-2</v>
      </c>
      <c r="H6" s="13"/>
      <c r="J6" s="13"/>
      <c r="K6" s="13"/>
    </row>
    <row r="7" spans="1:12" x14ac:dyDescent="0.3">
      <c r="A7" s="107"/>
      <c r="B7" s="12" t="s">
        <v>143</v>
      </c>
      <c r="C7" s="13">
        <v>-4654.84530206</v>
      </c>
      <c r="D7" s="13">
        <v>-4654.84530206</v>
      </c>
      <c r="E7" s="13">
        <v>-4997.4835267199996</v>
      </c>
      <c r="F7" s="13">
        <v>342.63822465999965</v>
      </c>
      <c r="G7" s="103">
        <v>-6.8562151896653378E-2</v>
      </c>
      <c r="H7" s="7"/>
      <c r="K7" s="7"/>
    </row>
    <row r="8" spans="1:12" x14ac:dyDescent="0.3">
      <c r="A8" s="107"/>
      <c r="B8" s="26" t="s">
        <v>144</v>
      </c>
      <c r="C8" s="27">
        <v>66776.875754019988</v>
      </c>
      <c r="D8" s="27">
        <v>67657.798911780017</v>
      </c>
      <c r="E8" s="27">
        <v>69660.554116740022</v>
      </c>
      <c r="F8" s="27">
        <v>-2883.6783627200348</v>
      </c>
      <c r="G8" s="28">
        <v>-4.139614447923351E-2</v>
      </c>
      <c r="H8" s="13"/>
      <c r="J8" s="13"/>
      <c r="K8" s="13"/>
      <c r="L8" s="13"/>
    </row>
    <row r="9" spans="1:12" ht="6" customHeight="1" x14ac:dyDescent="0.3">
      <c r="A9" s="107"/>
      <c r="G9" s="103"/>
    </row>
    <row r="10" spans="1:12" x14ac:dyDescent="0.3">
      <c r="A10" s="107"/>
      <c r="B10" s="122" t="s">
        <v>145</v>
      </c>
      <c r="C10" s="124">
        <v>0.76778573166375663</v>
      </c>
      <c r="D10" s="124">
        <v>0.78558655659286858</v>
      </c>
      <c r="E10" s="124">
        <v>0.79376160639357318</v>
      </c>
      <c r="F10" s="124"/>
      <c r="G10" s="153">
        <f>+C10*100-E10*100</f>
        <v>-2.5975874729816582</v>
      </c>
    </row>
    <row r="11" spans="1:12" x14ac:dyDescent="0.3">
      <c r="A11" s="107"/>
    </row>
    <row r="12" spans="1:12" x14ac:dyDescent="0.3">
      <c r="A12" s="107"/>
    </row>
    <row r="13" spans="1:12" x14ac:dyDescent="0.3">
      <c r="A13" s="107"/>
      <c r="F13" s="156" t="s">
        <v>9</v>
      </c>
      <c r="G13" s="156"/>
    </row>
    <row r="14" spans="1:12" ht="14.5" thickBot="1" x14ac:dyDescent="0.35">
      <c r="A14" s="107"/>
      <c r="B14" s="1" t="s">
        <v>147</v>
      </c>
      <c r="C14" s="22">
        <v>45199</v>
      </c>
      <c r="D14" s="22">
        <v>45107</v>
      </c>
      <c r="E14" s="22">
        <v>44834</v>
      </c>
      <c r="F14" s="22" t="s">
        <v>114</v>
      </c>
      <c r="G14" s="22" t="s">
        <v>115</v>
      </c>
    </row>
    <row r="15" spans="1:12" x14ac:dyDescent="0.3">
      <c r="A15" s="107"/>
      <c r="B15" t="s">
        <v>148</v>
      </c>
      <c r="C15" s="13">
        <v>5496.5084009374996</v>
      </c>
      <c r="D15" s="13">
        <v>5505.2036192400001</v>
      </c>
      <c r="E15" s="13">
        <v>14674.760773969167</v>
      </c>
      <c r="F15" s="13">
        <v>-9178.252373031668</v>
      </c>
      <c r="G15" s="103">
        <v>-0.62544476972411822</v>
      </c>
    </row>
    <row r="16" spans="1:12" x14ac:dyDescent="0.3">
      <c r="A16" s="107"/>
      <c r="B16" t="s">
        <v>149</v>
      </c>
      <c r="C16" s="13">
        <v>194.00246662825</v>
      </c>
      <c r="D16" s="13">
        <v>194.17243225959999</v>
      </c>
      <c r="E16" s="13">
        <v>796.4512366124394</v>
      </c>
      <c r="F16" s="13">
        <v>-602.44876998418943</v>
      </c>
      <c r="G16" s="103">
        <v>-0.75641639097278046</v>
      </c>
      <c r="J16" s="13"/>
    </row>
    <row r="17" spans="1:7" x14ac:dyDescent="0.3">
      <c r="A17" s="107"/>
      <c r="B17" t="s">
        <v>150</v>
      </c>
      <c r="C17" s="13">
        <v>28351.458367522206</v>
      </c>
      <c r="D17" s="13">
        <v>26070.531103865615</v>
      </c>
      <c r="E17" s="13">
        <v>29098.808156824314</v>
      </c>
      <c r="F17" s="13">
        <v>-747.34978930210855</v>
      </c>
      <c r="G17" s="103">
        <v>-2.5683175244647898E-2</v>
      </c>
    </row>
    <row r="18" spans="1:7" x14ac:dyDescent="0.3">
      <c r="A18" s="107"/>
      <c r="B18" s="26" t="s">
        <v>151</v>
      </c>
      <c r="C18" s="27">
        <v>34041.969235087956</v>
      </c>
      <c r="D18" s="27">
        <v>31769.907155365214</v>
      </c>
      <c r="E18" s="27">
        <v>44570.020167405921</v>
      </c>
      <c r="F18" s="27">
        <v>-10528.050932317965</v>
      </c>
      <c r="G18" s="28">
        <v>-0.23621373498989651</v>
      </c>
    </row>
    <row r="19" spans="1:7" ht="5.25" customHeight="1" x14ac:dyDescent="0.3">
      <c r="A19" s="107"/>
      <c r="G19" s="103"/>
    </row>
    <row r="20" spans="1:7" x14ac:dyDescent="0.3">
      <c r="A20" s="107"/>
      <c r="B20" s="1" t="s">
        <v>152</v>
      </c>
      <c r="C20" s="1"/>
      <c r="D20" s="1"/>
      <c r="E20" s="1"/>
      <c r="G20" s="103"/>
    </row>
    <row r="21" spans="1:7" x14ac:dyDescent="0.3">
      <c r="A21" s="107"/>
      <c r="B21" t="s">
        <v>153</v>
      </c>
      <c r="C21" s="13">
        <v>944.42396552000002</v>
      </c>
      <c r="D21" s="13">
        <v>935.51863030999993</v>
      </c>
      <c r="E21" s="13">
        <v>10249.900142410001</v>
      </c>
      <c r="F21" s="13">
        <v>-9305.4761768900007</v>
      </c>
      <c r="G21" s="103">
        <v>-0.90786017888970938</v>
      </c>
    </row>
    <row r="22" spans="1:7" x14ac:dyDescent="0.3">
      <c r="A22" s="107"/>
      <c r="B22" t="s">
        <v>44</v>
      </c>
      <c r="C22" s="13">
        <v>6192.4133870856167</v>
      </c>
      <c r="D22" s="13">
        <v>6593.8494848018254</v>
      </c>
      <c r="E22" s="13">
        <v>11393.700716020743</v>
      </c>
      <c r="F22" s="13">
        <v>-5201.2873289351264</v>
      </c>
      <c r="G22" s="103">
        <v>-0.45650552516458226</v>
      </c>
    </row>
    <row r="23" spans="1:7" x14ac:dyDescent="0.3">
      <c r="A23" s="107"/>
      <c r="B23" s="26" t="s">
        <v>154</v>
      </c>
      <c r="C23" s="27">
        <v>7136.8373526056166</v>
      </c>
      <c r="D23" s="27">
        <v>7529.3681151118253</v>
      </c>
      <c r="E23" s="27">
        <v>21643.600858430742</v>
      </c>
      <c r="F23" s="27">
        <v>-14506.763505825125</v>
      </c>
      <c r="G23" s="28">
        <v>-0.67025646983202269</v>
      </c>
    </row>
    <row r="24" spans="1:7" x14ac:dyDescent="0.3">
      <c r="A24" s="107"/>
      <c r="G24" s="103"/>
    </row>
    <row r="25" spans="1:7" x14ac:dyDescent="0.3">
      <c r="A25" s="107"/>
      <c r="B25" s="122" t="s">
        <v>155</v>
      </c>
      <c r="C25" s="123">
        <v>26905.131882482339</v>
      </c>
      <c r="D25" s="123">
        <v>24240.539040253389</v>
      </c>
      <c r="E25" s="123">
        <v>22926.419308975179</v>
      </c>
      <c r="F25" s="148">
        <v>3978.7125735071604</v>
      </c>
      <c r="G25" s="124">
        <v>0.17354269412448475</v>
      </c>
    </row>
    <row r="26" spans="1:7" x14ac:dyDescent="0.3">
      <c r="A26" s="107"/>
      <c r="B26" s="149" t="s">
        <v>156</v>
      </c>
      <c r="C26" s="149">
        <v>0.28248480802151832</v>
      </c>
      <c r="D26" s="149">
        <v>0.24923734915374135</v>
      </c>
      <c r="E26" s="149">
        <v>0.20296804369127772</v>
      </c>
      <c r="F26" s="150"/>
      <c r="G26" s="149"/>
    </row>
    <row r="27" spans="1:7" x14ac:dyDescent="0.3">
      <c r="A27" s="107"/>
      <c r="B27" s="15" t="s">
        <v>157</v>
      </c>
      <c r="C27" s="15"/>
      <c r="D27" s="15"/>
      <c r="E27" s="15"/>
      <c r="F27" s="15"/>
      <c r="G27" s="13"/>
    </row>
    <row r="28" spans="1:7" x14ac:dyDescent="0.3">
      <c r="A28" s="107"/>
      <c r="B28" s="15"/>
      <c r="C28" s="13"/>
      <c r="D28" s="13"/>
      <c r="E28" s="13"/>
      <c r="F28" s="13"/>
    </row>
    <row r="29" spans="1:7" x14ac:dyDescent="0.3">
      <c r="A29" s="107"/>
    </row>
    <row r="30" spans="1:7" ht="14.5" thickBot="1" x14ac:dyDescent="0.35">
      <c r="A30" s="107"/>
      <c r="B30" s="122" t="s">
        <v>158</v>
      </c>
      <c r="C30" s="22">
        <v>45199</v>
      </c>
      <c r="D30" s="22">
        <v>45107</v>
      </c>
      <c r="E30" s="22">
        <v>44834</v>
      </c>
      <c r="F30" s="23" t="s">
        <v>263</v>
      </c>
      <c r="G30" s="23" t="s">
        <v>9</v>
      </c>
    </row>
    <row r="31" spans="1:7" x14ac:dyDescent="0.3">
      <c r="A31" s="107"/>
      <c r="B31" t="s">
        <v>0</v>
      </c>
      <c r="C31" s="48">
        <v>2.59</v>
      </c>
      <c r="D31" s="48">
        <v>2.84</v>
      </c>
      <c r="E31" s="48">
        <v>2.72</v>
      </c>
      <c r="F31" s="57">
        <v>-25</v>
      </c>
      <c r="G31" s="57">
        <v>-13.000000000000034</v>
      </c>
    </row>
    <row r="32" spans="1:7" x14ac:dyDescent="0.3">
      <c r="A32" s="107"/>
      <c r="B32" t="s">
        <v>1</v>
      </c>
      <c r="C32" s="48">
        <v>1.47</v>
      </c>
      <c r="D32" s="48">
        <v>1.43</v>
      </c>
      <c r="E32" s="48">
        <v>1.42</v>
      </c>
      <c r="F32" s="57">
        <v>4.0000000000000036</v>
      </c>
      <c r="G32" s="57">
        <v>5.0000000000000044</v>
      </c>
    </row>
  </sheetData>
  <mergeCells count="2">
    <mergeCell ref="F13:G13"/>
    <mergeCell ref="F1:G1"/>
  </mergeCells>
  <pageMargins left="0.70866141732283472" right="0.70866141732283472" top="0.74803149606299213" bottom="0.74803149606299213" header="0.31496062992125984" footer="0.31496062992125984"/>
  <pageSetup paperSize="9" scale="94" orientation="portrait" horizontalDpi="4294967294" verticalDpi="4294967294"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pageSetUpPr fitToPage="1"/>
  </sheetPr>
  <dimension ref="A1:G45"/>
  <sheetViews>
    <sheetView showGridLines="0" zoomScale="85" zoomScaleNormal="85" workbookViewId="0">
      <pane xSplit="2" ySplit="3" topLeftCell="C4" activePane="bottomRight" state="frozen"/>
      <selection pane="topRight" activeCell="B1" sqref="B1"/>
      <selection pane="bottomLeft" activeCell="A4" sqref="A4"/>
      <selection pane="bottomRight" activeCell="A3" sqref="A3"/>
    </sheetView>
  </sheetViews>
  <sheetFormatPr baseColWidth="10" defaultRowHeight="14" x14ac:dyDescent="0.3"/>
  <cols>
    <col min="1" max="1" width="4.5" customWidth="1"/>
    <col min="2" max="2" width="60.58203125" customWidth="1"/>
    <col min="3" max="5" width="11.58203125" customWidth="1"/>
    <col min="7" max="8" width="11.25" customWidth="1"/>
    <col min="9" max="13" width="9.83203125" bestFit="1" customWidth="1"/>
  </cols>
  <sheetData>
    <row r="1" spans="1:7" ht="15.5" x14ac:dyDescent="0.35">
      <c r="B1" s="19" t="s">
        <v>13</v>
      </c>
      <c r="C1" s="19"/>
      <c r="D1" s="19"/>
      <c r="E1" s="19"/>
    </row>
    <row r="2" spans="1:7" ht="15.5" x14ac:dyDescent="0.35">
      <c r="B2" s="37" t="s">
        <v>277</v>
      </c>
      <c r="C2" s="19"/>
      <c r="D2" s="19"/>
    </row>
    <row r="3" spans="1:7" ht="15" thickBot="1" x14ac:dyDescent="0.4">
      <c r="B3" s="20" t="s">
        <v>159</v>
      </c>
      <c r="C3" s="22">
        <v>45199</v>
      </c>
      <c r="D3" s="22">
        <v>45107</v>
      </c>
      <c r="E3" s="22">
        <v>44834</v>
      </c>
      <c r="F3" s="22" t="s">
        <v>263</v>
      </c>
      <c r="G3" s="22" t="s">
        <v>9</v>
      </c>
    </row>
    <row r="4" spans="1:7" x14ac:dyDescent="0.3">
      <c r="A4" s="107"/>
      <c r="B4" s="37" t="s">
        <v>160</v>
      </c>
      <c r="C4" s="34">
        <v>5648.4526547869918</v>
      </c>
      <c r="D4" s="34">
        <v>5666.7783386867059</v>
      </c>
      <c r="E4" s="34">
        <v>5837.8550299313601</v>
      </c>
      <c r="F4" s="34">
        <v>-18.325683899714022</v>
      </c>
      <c r="G4" s="34">
        <v>-189.40237514436831</v>
      </c>
    </row>
    <row r="5" spans="1:7" x14ac:dyDescent="0.3">
      <c r="A5" s="107"/>
      <c r="B5" s="18" t="s">
        <v>161</v>
      </c>
      <c r="C5" s="13">
        <v>4488.9170049761597</v>
      </c>
      <c r="D5" s="13">
        <v>4501.1206002236104</v>
      </c>
      <c r="E5" s="13">
        <v>4669.4069828584015</v>
      </c>
      <c r="F5" s="13">
        <v>-12.203595247450721</v>
      </c>
      <c r="G5" s="13">
        <v>-180.48997788224187</v>
      </c>
    </row>
    <row r="6" spans="1:7" x14ac:dyDescent="0.3">
      <c r="A6" s="107"/>
      <c r="B6" s="4" t="s">
        <v>162</v>
      </c>
      <c r="C6" s="13">
        <v>1873.1310763699998</v>
      </c>
      <c r="D6" s="13">
        <v>1873.1310763699998</v>
      </c>
      <c r="E6" s="13">
        <v>1873.1308923700001</v>
      </c>
      <c r="F6" s="13">
        <v>0</v>
      </c>
      <c r="G6" s="13">
        <v>1.8399999976281833E-4</v>
      </c>
    </row>
    <row r="7" spans="1:7" x14ac:dyDescent="0.3">
      <c r="A7" s="107"/>
      <c r="B7" s="4" t="s">
        <v>163</v>
      </c>
      <c r="C7" s="13">
        <v>3858.7803117095941</v>
      </c>
      <c r="D7" s="13">
        <v>3859.4580830221944</v>
      </c>
      <c r="E7" s="13">
        <v>3945.8057989331837</v>
      </c>
      <c r="F7" s="13">
        <v>-0.6777713126002709</v>
      </c>
      <c r="G7" s="13">
        <v>-87.025487223589607</v>
      </c>
    </row>
    <row r="8" spans="1:7" x14ac:dyDescent="0.3">
      <c r="A8" s="107"/>
      <c r="B8" s="4" t="s">
        <v>164</v>
      </c>
      <c r="C8" s="13">
        <v>137.31899492306948</v>
      </c>
      <c r="D8" s="13">
        <v>70.060268882332608</v>
      </c>
      <c r="E8" s="13">
        <v>124.90771281856799</v>
      </c>
      <c r="F8" s="13">
        <v>67.258726040736875</v>
      </c>
      <c r="G8" s="13">
        <v>12.411282104501495</v>
      </c>
    </row>
    <row r="9" spans="1:7" x14ac:dyDescent="0.3">
      <c r="A9" s="107"/>
      <c r="B9" s="4" t="s">
        <v>165</v>
      </c>
      <c r="C9" s="13">
        <v>-1369.1858547931361</v>
      </c>
      <c r="D9" s="13">
        <v>-1408.8719147175232</v>
      </c>
      <c r="E9" s="13">
        <v>-1275.9541383379033</v>
      </c>
      <c r="F9" s="13">
        <v>39.686059924387109</v>
      </c>
      <c r="G9" s="13">
        <v>-93.231716455232799</v>
      </c>
    </row>
    <row r="10" spans="1:7" x14ac:dyDescent="0.3">
      <c r="A10" s="107"/>
      <c r="B10" s="4" t="s">
        <v>166</v>
      </c>
      <c r="C10" s="13">
        <v>-11.127523233366901</v>
      </c>
      <c r="D10" s="13">
        <v>107.34308666660671</v>
      </c>
      <c r="E10" s="13">
        <v>1.5167170745532985</v>
      </c>
      <c r="F10" s="13">
        <v>-118.47060989997361</v>
      </c>
      <c r="G10" s="13">
        <v>-12.644240307920199</v>
      </c>
    </row>
    <row r="11" spans="1:7" x14ac:dyDescent="0.3">
      <c r="A11" s="107"/>
      <c r="B11" s="18" t="s">
        <v>167</v>
      </c>
      <c r="C11" s="13">
        <v>547.36827200000005</v>
      </c>
      <c r="D11" s="13">
        <v>547.36827200000005</v>
      </c>
      <c r="E11" s="13">
        <v>547.38467800000001</v>
      </c>
      <c r="F11" s="13">
        <v>0</v>
      </c>
      <c r="G11" s="13">
        <v>-1.6405999999960841E-2</v>
      </c>
    </row>
    <row r="12" spans="1:7" x14ac:dyDescent="0.3">
      <c r="A12" s="107"/>
      <c r="B12" s="18" t="s">
        <v>168</v>
      </c>
      <c r="C12" s="13">
        <v>612.1673778108327</v>
      </c>
      <c r="D12" s="13">
        <v>618.28946646309555</v>
      </c>
      <c r="E12" s="13">
        <v>621.06336907295804</v>
      </c>
      <c r="F12" s="13">
        <v>-6.1220886522628462</v>
      </c>
      <c r="G12" s="13">
        <v>-8.8959912621253352</v>
      </c>
    </row>
    <row r="13" spans="1:7" x14ac:dyDescent="0.3">
      <c r="A13" s="107"/>
      <c r="B13" s="37" t="s">
        <v>169</v>
      </c>
      <c r="C13" s="34">
        <v>30983.701831271312</v>
      </c>
      <c r="D13" s="34">
        <v>31915.665788386767</v>
      </c>
      <c r="E13" s="34">
        <v>34240.231805771327</v>
      </c>
      <c r="F13" s="34">
        <v>-931.96395711545483</v>
      </c>
      <c r="G13" s="34">
        <v>-3256.5299745000157</v>
      </c>
    </row>
    <row r="14" spans="1:7" x14ac:dyDescent="0.3">
      <c r="A14" s="107"/>
      <c r="B14" s="122" t="s">
        <v>170</v>
      </c>
      <c r="C14" s="125">
        <v>0.14487994460512055</v>
      </c>
      <c r="D14" s="125">
        <v>0.14103169992027692</v>
      </c>
      <c r="E14" s="125">
        <v>0.13637194424809224</v>
      </c>
      <c r="F14" s="126">
        <v>0.38482446848436269</v>
      </c>
      <c r="G14" s="126">
        <v>0.85080003570283114</v>
      </c>
    </row>
    <row r="15" spans="1:7" x14ac:dyDescent="0.3">
      <c r="A15" s="107"/>
      <c r="B15" t="s">
        <v>167</v>
      </c>
      <c r="C15" s="63">
        <v>1.7666329058445521E-2</v>
      </c>
      <c r="D15" s="63">
        <v>1.715045757244307E-2</v>
      </c>
      <c r="E15" s="63">
        <v>1.5986593814698889E-2</v>
      </c>
      <c r="F15" s="119">
        <v>5.1587148600245117E-2</v>
      </c>
      <c r="G15" s="119">
        <v>0.16797352437466323</v>
      </c>
    </row>
    <row r="16" spans="1:7" x14ac:dyDescent="0.3">
      <c r="A16" s="107"/>
      <c r="B16" t="s">
        <v>168</v>
      </c>
      <c r="C16" s="63">
        <v>1.9757722338813073E-2</v>
      </c>
      <c r="D16" s="63">
        <v>1.9372601234847936E-2</v>
      </c>
      <c r="E16" s="63">
        <v>1.8138410177710167E-2</v>
      </c>
      <c r="F16" s="119">
        <v>3.8512110396513727E-2</v>
      </c>
      <c r="G16" s="119">
        <v>0.16193121611029065</v>
      </c>
    </row>
    <row r="17" spans="1:7" ht="14.5" thickBot="1" x14ac:dyDescent="0.35">
      <c r="A17" s="107"/>
      <c r="B17" s="122" t="s">
        <v>171</v>
      </c>
      <c r="C17" s="125">
        <v>0.18230399600237912</v>
      </c>
      <c r="D17" s="125">
        <v>0.17755475872756793</v>
      </c>
      <c r="E17" s="125">
        <v>0.17049694824050129</v>
      </c>
      <c r="F17" s="126">
        <v>0.47492372748111911</v>
      </c>
      <c r="G17" s="126">
        <v>1.1807047761877825</v>
      </c>
    </row>
    <row r="18" spans="1:7" ht="18" customHeight="1" thickBot="1" x14ac:dyDescent="0.35">
      <c r="A18" s="107"/>
      <c r="B18" s="70" t="s">
        <v>172</v>
      </c>
      <c r="C18" s="70"/>
      <c r="D18" s="70"/>
      <c r="E18" s="50"/>
      <c r="F18" s="50"/>
      <c r="G18" s="50"/>
    </row>
    <row r="19" spans="1:7" ht="14.5" customHeight="1" x14ac:dyDescent="0.3">
      <c r="A19" s="107"/>
      <c r="B19" s="159"/>
      <c r="C19" s="159"/>
      <c r="D19" s="159"/>
      <c r="E19" s="159"/>
      <c r="F19" s="90"/>
    </row>
    <row r="20" spans="1:7" ht="8.15" customHeight="1" x14ac:dyDescent="0.3">
      <c r="A20" s="107"/>
    </row>
    <row r="21" spans="1:7" x14ac:dyDescent="0.3">
      <c r="A21" s="107"/>
      <c r="B21" s="37" t="s">
        <v>173</v>
      </c>
    </row>
    <row r="22" spans="1:7" ht="15" thickBot="1" x14ac:dyDescent="0.4">
      <c r="A22" s="107"/>
      <c r="B22" s="20" t="s">
        <v>159</v>
      </c>
      <c r="C22" s="22">
        <v>45199</v>
      </c>
      <c r="D22" s="22">
        <v>45107</v>
      </c>
      <c r="E22" s="22">
        <v>44834</v>
      </c>
      <c r="F22" s="22" t="s">
        <v>263</v>
      </c>
      <c r="G22" s="22" t="s">
        <v>9</v>
      </c>
    </row>
    <row r="23" spans="1:7" x14ac:dyDescent="0.3">
      <c r="A23" s="107"/>
      <c r="B23" s="37" t="s">
        <v>174</v>
      </c>
      <c r="C23" s="34">
        <v>5540.8692457260695</v>
      </c>
      <c r="D23" s="34">
        <v>5555.8894116728343</v>
      </c>
      <c r="E23" s="34">
        <v>5599.6317745340384</v>
      </c>
      <c r="F23" s="34">
        <v>-15.020165946764791</v>
      </c>
      <c r="G23" s="34">
        <v>-58.76252880796892</v>
      </c>
    </row>
    <row r="24" spans="1:7" x14ac:dyDescent="0.3">
      <c r="A24" s="107"/>
      <c r="B24" s="18" t="s">
        <v>161</v>
      </c>
      <c r="C24" s="13">
        <v>4379.5915000440818</v>
      </c>
      <c r="D24" s="13">
        <v>4389.0189265705339</v>
      </c>
      <c r="E24" s="13">
        <v>4431.1837524610801</v>
      </c>
      <c r="F24" s="13">
        <v>-9.4274265264521091</v>
      </c>
      <c r="G24" s="13">
        <v>-51.592252416998235</v>
      </c>
    </row>
    <row r="25" spans="1:7" x14ac:dyDescent="0.3">
      <c r="A25" s="107"/>
      <c r="B25" s="4" t="s">
        <v>162</v>
      </c>
      <c r="C25" s="13">
        <v>1873.1310763699998</v>
      </c>
      <c r="D25" s="13">
        <v>1873.1310763699998</v>
      </c>
      <c r="E25" s="13">
        <v>1873.1308923700001</v>
      </c>
      <c r="F25" s="13">
        <v>0</v>
      </c>
      <c r="G25" s="13">
        <v>1.8399999976281833E-4</v>
      </c>
    </row>
    <row r="26" spans="1:7" x14ac:dyDescent="0.3">
      <c r="A26" s="107"/>
      <c r="B26" s="4" t="s">
        <v>163</v>
      </c>
      <c r="C26" s="13">
        <v>3858.7803117095941</v>
      </c>
      <c r="D26" s="13">
        <v>3859.4580830221944</v>
      </c>
      <c r="E26" s="13">
        <v>3945.8057989331837</v>
      </c>
      <c r="F26" s="13">
        <v>-0.6777713126002709</v>
      </c>
      <c r="G26" s="13">
        <v>-87.025487223589607</v>
      </c>
    </row>
    <row r="27" spans="1:7" x14ac:dyDescent="0.3">
      <c r="A27" s="107"/>
      <c r="B27" s="4" t="s">
        <v>164</v>
      </c>
      <c r="C27" s="13">
        <v>137.31899492306948</v>
      </c>
      <c r="D27" s="13">
        <v>70.060268882332608</v>
      </c>
      <c r="E27" s="13">
        <v>124.90771281856799</v>
      </c>
      <c r="F27" s="13">
        <v>67.258726040736875</v>
      </c>
      <c r="G27" s="13">
        <v>12.411282104501495</v>
      </c>
    </row>
    <row r="28" spans="1:7" x14ac:dyDescent="0.3">
      <c r="A28" s="107"/>
      <c r="B28" s="4" t="s">
        <v>165</v>
      </c>
      <c r="C28" s="13">
        <v>-1424.7823715395118</v>
      </c>
      <c r="D28" s="13">
        <v>-1464.9943198866979</v>
      </c>
      <c r="E28" s="13">
        <v>-1385.5236441039053</v>
      </c>
      <c r="F28" s="13">
        <v>40.21194834718608</v>
      </c>
      <c r="G28" s="13">
        <v>-39.258727435606488</v>
      </c>
    </row>
    <row r="29" spans="1:7" x14ac:dyDescent="0.3">
      <c r="A29" s="107"/>
      <c r="B29" s="4" t="s">
        <v>52</v>
      </c>
      <c r="C29" s="13">
        <v>-64.856511419069875</v>
      </c>
      <c r="D29" s="13">
        <v>51.363818182705018</v>
      </c>
      <c r="E29" s="13">
        <v>-127.137007556767</v>
      </c>
      <c r="F29" s="13">
        <v>-116.22032960177489</v>
      </c>
      <c r="G29" s="13">
        <v>62.280496137697128</v>
      </c>
    </row>
    <row r="30" spans="1:7" x14ac:dyDescent="0.3">
      <c r="A30" s="107"/>
      <c r="B30" s="18" t="s">
        <v>167</v>
      </c>
      <c r="C30" s="13">
        <v>547.36827200000005</v>
      </c>
      <c r="D30" s="13">
        <v>547.36827200000005</v>
      </c>
      <c r="E30" s="13">
        <v>547.38465299999996</v>
      </c>
      <c r="F30" s="13">
        <v>0</v>
      </c>
      <c r="G30" s="13">
        <v>-1.6380999999910273E-2</v>
      </c>
    </row>
    <row r="31" spans="1:7" x14ac:dyDescent="0.3">
      <c r="A31" s="107"/>
      <c r="B31" s="18" t="s">
        <v>168</v>
      </c>
      <c r="C31" s="13">
        <v>613.90947368198772</v>
      </c>
      <c r="D31" s="13">
        <v>619.50221310230052</v>
      </c>
      <c r="E31" s="13">
        <v>621.06336907295804</v>
      </c>
      <c r="F31" s="13">
        <v>-5.592739420312796</v>
      </c>
      <c r="G31" s="13">
        <v>-7.1538953909703196</v>
      </c>
    </row>
    <row r="32" spans="1:7" x14ac:dyDescent="0.3">
      <c r="A32" s="107"/>
      <c r="B32" s="37" t="s">
        <v>169</v>
      </c>
      <c r="C32" s="34">
        <v>30914.066759865589</v>
      </c>
      <c r="D32" s="34">
        <v>31845.744058071163</v>
      </c>
      <c r="E32" s="34">
        <v>34098.373828746197</v>
      </c>
      <c r="F32" s="34">
        <v>-931.67729820557361</v>
      </c>
      <c r="G32" s="34">
        <v>-3184.3070688806074</v>
      </c>
    </row>
    <row r="33" spans="1:7" x14ac:dyDescent="0.3">
      <c r="A33" s="107"/>
      <c r="B33" s="122" t="s">
        <v>170</v>
      </c>
      <c r="C33" s="125">
        <v>0.14166985968115714</v>
      </c>
      <c r="D33" s="125">
        <v>0.13782120834002484</v>
      </c>
      <c r="E33" s="125">
        <v>0.12995293484422496</v>
      </c>
      <c r="F33" s="126">
        <v>0.38486513411322976</v>
      </c>
      <c r="G33" s="126">
        <v>1.1716924836932181</v>
      </c>
    </row>
    <row r="34" spans="1:7" x14ac:dyDescent="0.3">
      <c r="A34" s="107"/>
      <c r="B34" t="s">
        <v>167</v>
      </c>
      <c r="C34" s="63">
        <v>1.7706123113851356E-2</v>
      </c>
      <c r="D34" s="63">
        <v>1.7188113771242595E-2</v>
      </c>
      <c r="E34" s="63">
        <v>1.6053101410323983E-2</v>
      </c>
      <c r="F34" s="119">
        <v>5.1800934260876064E-2</v>
      </c>
      <c r="G34" s="119">
        <v>0.16530217035273728</v>
      </c>
    </row>
    <row r="35" spans="1:7" x14ac:dyDescent="0.3">
      <c r="A35" s="107"/>
      <c r="B35" t="s">
        <v>168</v>
      </c>
      <c r="C35" s="63">
        <v>1.9858580187806289E-2</v>
      </c>
      <c r="D35" s="63">
        <v>1.9453218363264791E-2</v>
      </c>
      <c r="E35" s="63">
        <v>1.8213870614245495E-2</v>
      </c>
      <c r="F35" s="119">
        <v>4.053618245414975E-2</v>
      </c>
      <c r="G35" s="119">
        <v>0.16447095735607936</v>
      </c>
    </row>
    <row r="36" spans="1:7" x14ac:dyDescent="0.3">
      <c r="A36" s="107"/>
      <c r="B36" s="122" t="s">
        <v>171</v>
      </c>
      <c r="C36" s="152">
        <v>0.17923456298281479</v>
      </c>
      <c r="D36" s="152">
        <v>0.17446254047453225</v>
      </c>
      <c r="E36" s="152">
        <v>0.16421990686879445</v>
      </c>
      <c r="F36" s="126">
        <v>0.47720225082825418</v>
      </c>
      <c r="G36" s="126">
        <v>1.5014656114020335</v>
      </c>
    </row>
    <row r="37" spans="1:7" x14ac:dyDescent="0.3">
      <c r="A37" s="107"/>
      <c r="B37" s="160"/>
      <c r="C37" s="160"/>
      <c r="D37" s="160"/>
      <c r="E37" s="160"/>
    </row>
    <row r="38" spans="1:7" x14ac:dyDescent="0.3">
      <c r="A38" s="107"/>
    </row>
    <row r="39" spans="1:7" ht="14.5" thickBot="1" x14ac:dyDescent="0.35">
      <c r="A39" s="107"/>
      <c r="C39" s="22">
        <v>45199</v>
      </c>
      <c r="D39" s="22">
        <v>45107</v>
      </c>
      <c r="E39" s="22">
        <v>44834</v>
      </c>
    </row>
    <row r="40" spans="1:7" x14ac:dyDescent="0.3">
      <c r="A40" s="107"/>
      <c r="C40" s="49" t="s">
        <v>278</v>
      </c>
      <c r="D40" s="49" t="s">
        <v>278</v>
      </c>
      <c r="E40" s="49" t="s">
        <v>278</v>
      </c>
    </row>
    <row r="41" spans="1:7" x14ac:dyDescent="0.3">
      <c r="A41" s="107"/>
      <c r="B41" t="s">
        <v>186</v>
      </c>
      <c r="C41" s="89">
        <v>0.14487994460512055</v>
      </c>
      <c r="D41" s="89">
        <v>0.14103169992027692</v>
      </c>
      <c r="E41" s="89">
        <v>0.13637194424809224</v>
      </c>
    </row>
    <row r="42" spans="1:7" x14ac:dyDescent="0.3">
      <c r="A42" s="107"/>
      <c r="B42" t="s">
        <v>187</v>
      </c>
      <c r="C42" s="89">
        <v>0.18230399600237912</v>
      </c>
      <c r="D42" s="89">
        <v>0.17755475872756793</v>
      </c>
      <c r="E42" s="89">
        <v>0.17049694824050129</v>
      </c>
    </row>
    <row r="43" spans="1:7" ht="14.5" thickBot="1" x14ac:dyDescent="0.35">
      <c r="A43" s="107"/>
      <c r="B43" t="s">
        <v>185</v>
      </c>
      <c r="C43" s="96">
        <v>0.1275</v>
      </c>
      <c r="D43" s="96">
        <v>0.1275</v>
      </c>
      <c r="E43" s="96">
        <v>0.1265</v>
      </c>
    </row>
    <row r="44" spans="1:7" x14ac:dyDescent="0.3">
      <c r="A44" s="107"/>
      <c r="B44" s="151" t="s">
        <v>276</v>
      </c>
      <c r="C44" s="161">
        <v>548.0399600237912</v>
      </c>
      <c r="D44" s="161">
        <v>500.54758727567929</v>
      </c>
      <c r="E44" s="161">
        <v>439.96948240501297</v>
      </c>
    </row>
    <row r="45" spans="1:7" x14ac:dyDescent="0.3">
      <c r="B45" s="71"/>
      <c r="C45" s="71"/>
      <c r="D45" s="71"/>
      <c r="E45" s="71"/>
    </row>
  </sheetData>
  <mergeCells count="2">
    <mergeCell ref="B19:E19"/>
    <mergeCell ref="B37:E37"/>
  </mergeCells>
  <pageMargins left="0.70866141732283472" right="0.70866141732283472" top="0.74803149606299213" bottom="0.74803149606299213" header="0.31496062992125984" footer="0.31496062992125984"/>
  <pageSetup paperSize="9" scale="86"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J47"/>
  <sheetViews>
    <sheetView showGridLines="0" zoomScale="85" zoomScaleNormal="85" workbookViewId="0">
      <pane xSplit="2" ySplit="3" topLeftCell="C4" activePane="bottomRight" state="frozen"/>
      <selection pane="topRight" activeCell="B1" sqref="B1"/>
      <selection pane="bottomLeft" activeCell="A4" sqref="A4"/>
      <selection pane="bottomRight"/>
    </sheetView>
  </sheetViews>
  <sheetFormatPr baseColWidth="10" defaultRowHeight="14" x14ac:dyDescent="0.3"/>
  <cols>
    <col min="1" max="1" width="3.5" style="105" customWidth="1"/>
    <col min="2" max="2" width="60.58203125" customWidth="1"/>
    <col min="3" max="5" width="10.58203125" customWidth="1"/>
    <col min="6" max="6" width="12.83203125" customWidth="1"/>
    <col min="7" max="9" width="10.58203125" customWidth="1"/>
    <col min="10" max="10" width="11.25" customWidth="1"/>
    <col min="11" max="14" width="9.83203125" bestFit="1" customWidth="1"/>
  </cols>
  <sheetData>
    <row r="1" spans="2:10" ht="15.5" x14ac:dyDescent="0.35">
      <c r="B1" s="19" t="s">
        <v>5</v>
      </c>
      <c r="C1" s="19"/>
      <c r="D1" s="19"/>
      <c r="E1" s="19"/>
      <c r="F1" s="19"/>
    </row>
    <row r="2" spans="2:10" ht="14.5" x14ac:dyDescent="0.35">
      <c r="B2" s="20" t="s">
        <v>6</v>
      </c>
      <c r="C2" s="97">
        <v>45199</v>
      </c>
      <c r="D2" s="97">
        <v>45107</v>
      </c>
      <c r="E2" s="97">
        <v>44926</v>
      </c>
      <c r="F2" s="97">
        <v>44834</v>
      </c>
      <c r="G2" s="97" t="s">
        <v>263</v>
      </c>
      <c r="H2" s="97" t="s">
        <v>264</v>
      </c>
      <c r="I2" s="97" t="s">
        <v>9</v>
      </c>
    </row>
    <row r="3" spans="2:10" x14ac:dyDescent="0.3">
      <c r="B3" s="121" t="s">
        <v>7</v>
      </c>
      <c r="C3" s="121"/>
      <c r="D3" s="121"/>
      <c r="E3" s="121"/>
      <c r="F3" s="121"/>
      <c r="G3" s="121"/>
      <c r="H3" s="121"/>
      <c r="I3" s="121"/>
    </row>
    <row r="4" spans="2:10" x14ac:dyDescent="0.3">
      <c r="B4" t="s">
        <v>223</v>
      </c>
      <c r="C4" s="13">
        <v>95244.526847565503</v>
      </c>
      <c r="D4" s="13">
        <v>97258.854348322289</v>
      </c>
      <c r="E4" s="13">
        <v>98986.847330387784</v>
      </c>
      <c r="F4" s="13">
        <v>112955.80768294299</v>
      </c>
      <c r="G4" s="24">
        <v>-2.0710993505462089E-2</v>
      </c>
      <c r="H4" s="24">
        <v>-3.7806239755586529E-2</v>
      </c>
      <c r="I4" s="24">
        <v>-0.15679831961444157</v>
      </c>
      <c r="J4" s="13"/>
    </row>
    <row r="5" spans="2:10" ht="16.5" x14ac:dyDescent="0.35">
      <c r="B5" t="s">
        <v>224</v>
      </c>
      <c r="C5" s="13">
        <v>51270.332409020004</v>
      </c>
      <c r="D5" s="13">
        <v>53151.057273757993</v>
      </c>
      <c r="E5" s="13">
        <v>54890.957499209995</v>
      </c>
      <c r="F5" s="13">
        <v>55293.873337969999</v>
      </c>
      <c r="G5" s="24">
        <v>-3.5384524056618349E-2</v>
      </c>
      <c r="H5" s="24">
        <v>-6.5960319424963582E-2</v>
      </c>
      <c r="I5" s="24">
        <v>-7.2766487244565151E-2</v>
      </c>
      <c r="J5" s="13"/>
    </row>
    <row r="6" spans="2:10" ht="16.5" x14ac:dyDescent="0.3">
      <c r="B6" s="17" t="s">
        <v>225</v>
      </c>
      <c r="C6" s="13">
        <v>49533.309852880004</v>
      </c>
      <c r="D6" s="13">
        <v>51230.515094947994</v>
      </c>
      <c r="E6" s="13">
        <v>52953.194013769993</v>
      </c>
      <c r="F6" s="13">
        <v>53342.563149069996</v>
      </c>
      <c r="G6" s="24">
        <v>-3.3128795190180645E-2</v>
      </c>
      <c r="H6" s="24">
        <v>-6.4583151679210887E-2</v>
      </c>
      <c r="I6" s="24">
        <v>-7.1411140959701053E-2</v>
      </c>
      <c r="J6" s="13"/>
    </row>
    <row r="7" spans="2:10" ht="16.5" x14ac:dyDescent="0.35">
      <c r="B7" s="21" t="s">
        <v>226</v>
      </c>
      <c r="C7" s="13">
        <v>87535.727354339993</v>
      </c>
      <c r="D7" s="13">
        <v>88662.072703380007</v>
      </c>
      <c r="E7" s="13">
        <v>90081.33858761999</v>
      </c>
      <c r="F7" s="13">
        <v>89779.860943200008</v>
      </c>
      <c r="G7" s="24">
        <v>-1.2703801238757579E-2</v>
      </c>
      <c r="H7" s="24">
        <v>-2.8259029818966785E-2</v>
      </c>
      <c r="I7" s="24">
        <v>-2.4995957504097555E-2</v>
      </c>
      <c r="J7" s="13"/>
    </row>
    <row r="8" spans="2:10" x14ac:dyDescent="0.3">
      <c r="B8" s="21" t="s">
        <v>8</v>
      </c>
      <c r="C8" s="13">
        <v>20758.634792830002</v>
      </c>
      <c r="D8" s="13">
        <v>21004.276104200006</v>
      </c>
      <c r="E8" s="13">
        <v>20248.559225549998</v>
      </c>
      <c r="F8" s="13">
        <v>20119.096998090001</v>
      </c>
      <c r="G8" s="24">
        <v>-1.1694823956388831E-2</v>
      </c>
      <c r="H8" s="24">
        <v>2.5190709205442214E-2</v>
      </c>
      <c r="I8" s="24">
        <v>3.1787599354022471E-2</v>
      </c>
      <c r="J8" s="13"/>
    </row>
    <row r="9" spans="2:10" x14ac:dyDescent="0.3">
      <c r="B9" t="s">
        <v>227</v>
      </c>
      <c r="C9" s="13">
        <v>6565.2641624722901</v>
      </c>
      <c r="D9" s="13">
        <v>6428.6882101075598</v>
      </c>
      <c r="E9" s="13">
        <v>6483.0447357416497</v>
      </c>
      <c r="F9" s="13">
        <v>6626.3529867568905</v>
      </c>
      <c r="G9" s="24">
        <v>2.1244762212918888E-2</v>
      </c>
      <c r="H9" s="24">
        <v>1.2682224183547091E-2</v>
      </c>
      <c r="I9" s="24">
        <v>-9.2190718494305317E-3</v>
      </c>
      <c r="J9" s="13"/>
    </row>
    <row r="10" spans="2:10" x14ac:dyDescent="0.3">
      <c r="B10" t="s">
        <v>228</v>
      </c>
      <c r="C10" s="13">
        <v>6539.1669354954902</v>
      </c>
      <c r="D10" s="13">
        <v>6480.0467595482905</v>
      </c>
      <c r="E10" s="13">
        <v>6476.9171868677904</v>
      </c>
      <c r="F10" s="13">
        <v>6496.0628402931907</v>
      </c>
      <c r="G10" s="24">
        <v>9.1234181080694504E-3</v>
      </c>
      <c r="H10" s="24">
        <v>9.6110150603613761E-3</v>
      </c>
      <c r="I10" s="24">
        <v>6.6354184468378789E-3</v>
      </c>
      <c r="J10" s="13"/>
    </row>
    <row r="11" spans="2:10" x14ac:dyDescent="0.3">
      <c r="B11" s="52" t="s">
        <v>222</v>
      </c>
      <c r="C11" s="52"/>
      <c r="D11" s="52"/>
      <c r="E11" s="13"/>
      <c r="F11" s="24"/>
      <c r="G11" s="24"/>
      <c r="H11" s="24"/>
      <c r="I11" s="24"/>
    </row>
    <row r="12" spans="2:10" x14ac:dyDescent="0.3">
      <c r="B12" s="121" t="s">
        <v>10</v>
      </c>
      <c r="C12" s="121"/>
      <c r="D12" s="121"/>
      <c r="E12" s="121"/>
      <c r="F12" s="121"/>
      <c r="G12" s="121"/>
      <c r="H12" s="121"/>
      <c r="I12" s="121"/>
    </row>
    <row r="13" spans="2:10" x14ac:dyDescent="0.3">
      <c r="B13" t="s">
        <v>249</v>
      </c>
      <c r="C13" s="13">
        <v>973.03935380999997</v>
      </c>
      <c r="D13" s="13">
        <v>615.66499999999996</v>
      </c>
      <c r="E13" s="13">
        <v>1073.3934977599997</v>
      </c>
      <c r="F13" s="13">
        <v>776.21249638999996</v>
      </c>
      <c r="G13" s="24"/>
      <c r="H13" s="24"/>
      <c r="I13" s="24">
        <v>0.25357342008200084</v>
      </c>
      <c r="J13" s="13"/>
    </row>
    <row r="14" spans="2:10" x14ac:dyDescent="0.3">
      <c r="B14" t="s">
        <v>254</v>
      </c>
      <c r="C14" s="13">
        <v>1333.4491608888995</v>
      </c>
      <c r="D14" s="13">
        <v>830.66399999999999</v>
      </c>
      <c r="E14" s="13">
        <v>1605.75766484</v>
      </c>
      <c r="F14" s="13">
        <v>1258.6949628204054</v>
      </c>
      <c r="G14" s="24"/>
      <c r="H14" s="24"/>
      <c r="I14" s="24">
        <v>5.9390241700014099E-2</v>
      </c>
      <c r="J14" s="13"/>
    </row>
    <row r="15" spans="2:10" x14ac:dyDescent="0.3">
      <c r="B15" t="s">
        <v>255</v>
      </c>
      <c r="C15" s="13">
        <v>692.05725079889953</v>
      </c>
      <c r="D15" s="13">
        <v>402.08699999999999</v>
      </c>
      <c r="E15" s="13">
        <v>744.03618533999986</v>
      </c>
      <c r="F15" s="13">
        <v>605.00949182040517</v>
      </c>
      <c r="G15" s="24"/>
      <c r="H15" s="24"/>
      <c r="I15" s="24">
        <v>0.14387833605151795</v>
      </c>
      <c r="J15" s="13"/>
    </row>
    <row r="16" spans="2:10" x14ac:dyDescent="0.3">
      <c r="B16" t="s">
        <v>256</v>
      </c>
      <c r="C16" s="13">
        <v>285.34787751490006</v>
      </c>
      <c r="D16" s="13">
        <v>148.12700000000001</v>
      </c>
      <c r="E16" s="13">
        <v>277.56764821973547</v>
      </c>
      <c r="F16" s="13">
        <v>271.90839849256975</v>
      </c>
      <c r="G16" s="24"/>
      <c r="H16" s="24"/>
      <c r="I16" s="24">
        <v>4.9426494719682475E-2</v>
      </c>
      <c r="J16" s="13"/>
    </row>
    <row r="17" spans="2:10" ht="16.5" x14ac:dyDescent="0.3">
      <c r="B17" s="21" t="s">
        <v>229</v>
      </c>
      <c r="C17" s="99">
        <v>0.45902446218862841</v>
      </c>
      <c r="D17" s="99">
        <v>0.4791201691150509</v>
      </c>
      <c r="E17" s="99">
        <v>0.53664478667511972</v>
      </c>
      <c r="F17" s="99">
        <v>0.51933589178371109</v>
      </c>
      <c r="G17" s="51">
        <v>-2.0095706926422485</v>
      </c>
      <c r="H17" s="51">
        <v>-7.7620324486491308</v>
      </c>
      <c r="I17" s="51">
        <v>-6.0311429595082675</v>
      </c>
      <c r="J17" s="13"/>
    </row>
    <row r="18" spans="2:10" ht="16.5" x14ac:dyDescent="0.35">
      <c r="B18" s="21" t="s">
        <v>230</v>
      </c>
      <c r="C18" s="99">
        <v>5.6502789560953511E-2</v>
      </c>
      <c r="D18" s="99">
        <v>5.1612255672134365E-2</v>
      </c>
      <c r="E18" s="99">
        <v>4.3902869364431295E-2</v>
      </c>
      <c r="F18" s="99">
        <v>3.8845601480366282E-2</v>
      </c>
      <c r="G18" s="51">
        <v>0.48905338888191457</v>
      </c>
      <c r="H18" s="51">
        <v>1.2599920196522216</v>
      </c>
      <c r="I18" s="51">
        <v>1.7657188080587229</v>
      </c>
      <c r="J18" s="13"/>
    </row>
    <row r="19" spans="2:10" ht="15" customHeight="1" x14ac:dyDescent="0.3">
      <c r="B19" s="52" t="s">
        <v>253</v>
      </c>
      <c r="C19" s="93"/>
      <c r="D19" s="93"/>
      <c r="E19" s="93"/>
      <c r="F19" s="93"/>
      <c r="G19" s="93"/>
      <c r="H19" s="93"/>
      <c r="I19" s="93"/>
    </row>
    <row r="20" spans="2:10" x14ac:dyDescent="0.3">
      <c r="B20" s="121" t="s">
        <v>11</v>
      </c>
      <c r="C20" s="121"/>
      <c r="D20" s="121"/>
      <c r="E20" s="121"/>
      <c r="F20" s="121"/>
      <c r="G20" s="121"/>
      <c r="H20" s="121"/>
      <c r="I20" s="121"/>
    </row>
    <row r="21" spans="2:10" x14ac:dyDescent="0.3">
      <c r="B21" t="s">
        <v>231</v>
      </c>
      <c r="C21" s="13">
        <v>1737.02255614</v>
      </c>
      <c r="D21" s="13">
        <v>1920.5421788099995</v>
      </c>
      <c r="E21" s="13">
        <v>1937.7634854400003</v>
      </c>
      <c r="F21" s="13">
        <v>1951.3101889000002</v>
      </c>
      <c r="G21" s="24">
        <v>-9.5556153202379243E-2</v>
      </c>
      <c r="H21" s="24">
        <v>-0.10359413355052402</v>
      </c>
      <c r="I21" s="24">
        <v>-0.10981730838027305</v>
      </c>
      <c r="J21" s="13"/>
    </row>
    <row r="22" spans="2:10" ht="16.5" x14ac:dyDescent="0.3">
      <c r="B22" t="s">
        <v>232</v>
      </c>
      <c r="C22" s="13">
        <v>1597.3278418099956</v>
      </c>
      <c r="D22" s="13">
        <v>1698.2551229599917</v>
      </c>
      <c r="E22" s="13">
        <v>1833.068554679985</v>
      </c>
      <c r="F22" s="13">
        <v>1886.7404980199885</v>
      </c>
      <c r="G22" s="24">
        <v>-5.9429987747708871E-2</v>
      </c>
      <c r="H22" s="24">
        <v>-0.1286044170405535</v>
      </c>
      <c r="I22" s="24">
        <v>-0.15339293162664008</v>
      </c>
      <c r="J22" s="13"/>
    </row>
    <row r="23" spans="2:10" x14ac:dyDescent="0.3">
      <c r="B23" t="s">
        <v>233</v>
      </c>
      <c r="C23" s="13">
        <v>3334.3503979499956</v>
      </c>
      <c r="D23" s="13">
        <v>3618.7973017699915</v>
      </c>
      <c r="E23" s="13">
        <v>3770.8320401199853</v>
      </c>
      <c r="F23" s="13">
        <v>3838.0506869199889</v>
      </c>
      <c r="G23" s="24">
        <v>-7.8602607468749336E-2</v>
      </c>
      <c r="H23" s="24">
        <v>-0.11575207739989957</v>
      </c>
      <c r="I23" s="24">
        <v>-0.13123857136295655</v>
      </c>
      <c r="J23" s="13"/>
    </row>
    <row r="24" spans="2:10" x14ac:dyDescent="0.3">
      <c r="B24" t="s">
        <v>234</v>
      </c>
      <c r="C24" s="92">
        <v>3.3879681962709594E-2</v>
      </c>
      <c r="D24" s="92">
        <v>3.6133658996059505E-2</v>
      </c>
      <c r="E24" s="92">
        <v>3.5302052901297801E-2</v>
      </c>
      <c r="F24" s="92">
        <v>3.5289808275378066E-2</v>
      </c>
      <c r="G24" s="51">
        <v>-0.22539770333499104</v>
      </c>
      <c r="H24" s="51">
        <v>-0.14223709385882063</v>
      </c>
      <c r="I24" s="51">
        <v>-0.14101263126684721</v>
      </c>
      <c r="J24" s="13"/>
    </row>
    <row r="25" spans="2:10" x14ac:dyDescent="0.3">
      <c r="B25" t="s">
        <v>235</v>
      </c>
      <c r="C25" s="91">
        <v>0.65760829712445878</v>
      </c>
      <c r="D25" s="91">
        <v>0.6581734502354053</v>
      </c>
      <c r="E25" s="91">
        <v>0.66537903453022973</v>
      </c>
      <c r="F25" s="91">
        <v>0.64717800009638471</v>
      </c>
      <c r="G25" s="51">
        <v>-5.6515311094651466E-2</v>
      </c>
      <c r="H25" s="51">
        <v>-0.77707374057709444</v>
      </c>
      <c r="I25" s="51">
        <v>1.0430297028074076</v>
      </c>
      <c r="J25" s="13"/>
    </row>
    <row r="26" spans="2:10" x14ac:dyDescent="0.3">
      <c r="B26" t="s">
        <v>236</v>
      </c>
      <c r="C26" s="92">
        <v>0.66579066889294558</v>
      </c>
      <c r="D26" s="92">
        <v>0.64881619803949664</v>
      </c>
      <c r="E26" s="92">
        <v>0.64080649738987361</v>
      </c>
      <c r="F26" s="92">
        <v>0.63420755860000821</v>
      </c>
      <c r="G26" s="51">
        <v>1.6974470853448942</v>
      </c>
      <c r="H26" s="51">
        <v>2.4984171503071972</v>
      </c>
      <c r="I26" s="51">
        <v>3.1583110292937366</v>
      </c>
      <c r="J26" s="13"/>
    </row>
    <row r="27" spans="2:10" x14ac:dyDescent="0.3">
      <c r="B27" t="s">
        <v>237</v>
      </c>
      <c r="C27" s="92">
        <v>0.66152808019401255</v>
      </c>
      <c r="D27" s="92">
        <v>0.65378221188924046</v>
      </c>
      <c r="E27" s="92">
        <v>0.65343388697089699</v>
      </c>
      <c r="F27" s="92">
        <v>0.64080188387368542</v>
      </c>
      <c r="G27" s="51">
        <v>0.77458683047720855</v>
      </c>
      <c r="H27" s="51">
        <v>0.80941932231155533</v>
      </c>
      <c r="I27" s="51">
        <v>2.0726196320327128</v>
      </c>
      <c r="J27" s="13"/>
    </row>
    <row r="28" spans="2:10" x14ac:dyDescent="0.3">
      <c r="B28" t="s">
        <v>238</v>
      </c>
      <c r="C28" s="100">
        <v>2.9668978470137365E-3</v>
      </c>
      <c r="D28" s="100">
        <v>2.9500071690467403E-3</v>
      </c>
      <c r="E28" s="100">
        <v>6.2168554589479815E-3</v>
      </c>
      <c r="F28" s="100">
        <v>2.8831342235953088E-3</v>
      </c>
      <c r="G28" s="51">
        <v>1.6890677966996219E-3</v>
      </c>
      <c r="H28" s="51">
        <v>-0.32499576119342449</v>
      </c>
      <c r="I28" s="51">
        <v>8.3763623418427711E-3</v>
      </c>
      <c r="J28" s="13"/>
    </row>
    <row r="29" spans="2:10" x14ac:dyDescent="0.3">
      <c r="B29" t="s">
        <v>247</v>
      </c>
      <c r="C29" s="100">
        <v>2.9668978470137365E-3</v>
      </c>
      <c r="D29" s="100">
        <v>2.9500071690467403E-3</v>
      </c>
      <c r="E29" s="100">
        <v>2.6389725261748284E-3</v>
      </c>
      <c r="F29" s="100">
        <v>2.8831342235953088E-3</v>
      </c>
      <c r="G29" s="51">
        <v>1.6890677966996219E-3</v>
      </c>
      <c r="H29" s="51">
        <v>3.279253208389081E-2</v>
      </c>
      <c r="I29" s="51">
        <v>8.3763623418427711E-3</v>
      </c>
      <c r="J29" s="13"/>
    </row>
    <row r="30" spans="2:10" ht="4.5" customHeight="1" x14ac:dyDescent="0.3">
      <c r="B30" s="86" t="s">
        <v>239</v>
      </c>
      <c r="C30" s="86"/>
      <c r="D30" s="86"/>
      <c r="E30" s="61"/>
      <c r="F30" s="61"/>
      <c r="G30" s="51"/>
      <c r="H30" s="51"/>
      <c r="I30" s="51"/>
      <c r="J30" s="13"/>
    </row>
    <row r="31" spans="2:10" x14ac:dyDescent="0.3">
      <c r="B31" s="121" t="s">
        <v>12</v>
      </c>
      <c r="C31" s="121"/>
      <c r="D31" s="121"/>
      <c r="E31" s="121"/>
      <c r="F31" s="121"/>
      <c r="G31" s="121"/>
      <c r="H31" s="121"/>
      <c r="I31" s="121"/>
    </row>
    <row r="32" spans="2:10" x14ac:dyDescent="0.3">
      <c r="B32" t="s">
        <v>240</v>
      </c>
      <c r="C32" s="102">
        <v>0.76778573166375663</v>
      </c>
      <c r="D32" s="102">
        <v>0.78558655659286858</v>
      </c>
      <c r="E32" s="102">
        <v>0.78603412657185778</v>
      </c>
      <c r="F32" s="102">
        <v>0.79376160639357318</v>
      </c>
      <c r="G32" s="51">
        <v>-1.7800824929111947</v>
      </c>
      <c r="H32" s="51">
        <v>-1.8248394908101151</v>
      </c>
      <c r="I32" s="51">
        <v>-2.597587472981655</v>
      </c>
      <c r="J32" s="13"/>
    </row>
    <row r="33" spans="2:10" x14ac:dyDescent="0.3">
      <c r="B33" t="s">
        <v>0</v>
      </c>
      <c r="C33" s="101">
        <v>2.59</v>
      </c>
      <c r="D33" s="101">
        <v>2.84</v>
      </c>
      <c r="E33" s="101">
        <v>2.8426</v>
      </c>
      <c r="F33" s="101">
        <v>2.72</v>
      </c>
      <c r="G33" s="51">
        <v>-25</v>
      </c>
      <c r="H33" s="51">
        <v>-25.260000000000016</v>
      </c>
      <c r="I33" s="51">
        <v>-13.000000000000034</v>
      </c>
      <c r="J33" s="13"/>
    </row>
    <row r="34" spans="2:10" x14ac:dyDescent="0.3">
      <c r="B34" t="s">
        <v>1</v>
      </c>
      <c r="C34" s="101">
        <v>1.47</v>
      </c>
      <c r="D34" s="101">
        <v>1.43</v>
      </c>
      <c r="E34" s="101">
        <v>1.4251</v>
      </c>
      <c r="F34" s="101">
        <v>1.42</v>
      </c>
      <c r="G34" s="51">
        <v>4.0000000000000036</v>
      </c>
      <c r="H34" s="51">
        <v>4.489999999999994</v>
      </c>
      <c r="I34" s="51">
        <v>5.0000000000000044</v>
      </c>
      <c r="J34" s="13"/>
    </row>
    <row r="35" spans="2:10" x14ac:dyDescent="0.3">
      <c r="B35" s="52"/>
      <c r="C35" s="52"/>
      <c r="D35" s="52"/>
      <c r="G35" s="24"/>
      <c r="H35" s="24"/>
      <c r="I35" s="24"/>
    </row>
    <row r="36" spans="2:10" x14ac:dyDescent="0.3">
      <c r="B36" s="121" t="s">
        <v>13</v>
      </c>
      <c r="C36" s="121"/>
      <c r="D36" s="121"/>
      <c r="E36" s="121"/>
      <c r="F36" s="121"/>
      <c r="G36" s="121"/>
      <c r="H36" s="121"/>
      <c r="I36" s="121"/>
    </row>
    <row r="37" spans="2:10" x14ac:dyDescent="0.3">
      <c r="B37" t="s">
        <v>241</v>
      </c>
      <c r="C37" s="92">
        <v>0.14487994460512058</v>
      </c>
      <c r="D37" s="92">
        <v>0.14103169992027689</v>
      </c>
      <c r="E37" s="92">
        <v>0.13649843651069588</v>
      </c>
      <c r="F37" s="92">
        <v>0.13637194424809221</v>
      </c>
      <c r="G37" s="51">
        <v>0.38482446848436824</v>
      </c>
      <c r="H37" s="51">
        <v>0.83815080944247</v>
      </c>
      <c r="I37" s="51">
        <v>0.85080003570283669</v>
      </c>
      <c r="J37" s="13"/>
    </row>
    <row r="38" spans="2:10" x14ac:dyDescent="0.3">
      <c r="B38" t="s">
        <v>242</v>
      </c>
      <c r="C38" s="102">
        <v>0.14166985968115714</v>
      </c>
      <c r="D38" s="102">
        <v>0.13782120834002484</v>
      </c>
      <c r="E38" s="102">
        <v>0.12980427515130899</v>
      </c>
      <c r="F38" s="102">
        <v>0.12995293484422493</v>
      </c>
      <c r="G38" s="51">
        <v>0.38486513411322976</v>
      </c>
      <c r="H38" s="51">
        <v>1.186558452984815</v>
      </c>
      <c r="I38" s="51">
        <v>1.1716924836932208</v>
      </c>
      <c r="J38" s="13"/>
    </row>
    <row r="39" spans="2:10" x14ac:dyDescent="0.3">
      <c r="B39" t="s">
        <v>243</v>
      </c>
      <c r="C39" s="102">
        <v>0.18230399600237915</v>
      </c>
      <c r="D39" s="102">
        <v>0.17755475872756787</v>
      </c>
      <c r="E39" s="102">
        <v>0.17045804689151839</v>
      </c>
      <c r="F39" s="102">
        <v>0.17049694824050127</v>
      </c>
      <c r="G39" s="51">
        <v>0.47492372748112743</v>
      </c>
      <c r="H39" s="51">
        <v>1.1845949110860761</v>
      </c>
      <c r="I39" s="51">
        <v>1.1807047761877882</v>
      </c>
      <c r="J39" s="13"/>
    </row>
    <row r="40" spans="2:10" x14ac:dyDescent="0.3">
      <c r="B40" t="s">
        <v>244</v>
      </c>
      <c r="C40" s="102">
        <v>0.17923456298281476</v>
      </c>
      <c r="D40" s="102">
        <v>0.17446254047453222</v>
      </c>
      <c r="E40" s="102">
        <v>0.16392384595554346</v>
      </c>
      <c r="F40" s="102">
        <v>0.16421990686879442</v>
      </c>
      <c r="G40" s="51">
        <v>0.47720225082825418</v>
      </c>
      <c r="H40" s="51">
        <v>1.5310717027271297</v>
      </c>
      <c r="I40" s="51">
        <v>1.5014656114020335</v>
      </c>
      <c r="J40" s="13"/>
    </row>
    <row r="41" spans="2:10" x14ac:dyDescent="0.3">
      <c r="B41" t="s">
        <v>245</v>
      </c>
      <c r="C41" s="13">
        <v>30983.701831271312</v>
      </c>
      <c r="D41" s="13">
        <v>31915.665788386767</v>
      </c>
      <c r="E41" s="13">
        <v>34133.03473765614</v>
      </c>
      <c r="F41" s="13">
        <v>34240.231805771327</v>
      </c>
      <c r="G41" s="24">
        <v>-2.9200830817528202E-2</v>
      </c>
      <c r="H41" s="24">
        <v>-9.226641963102189E-2</v>
      </c>
      <c r="I41" s="24">
        <v>-9.5108292285308496E-2</v>
      </c>
      <c r="J41" s="13"/>
    </row>
    <row r="42" spans="2:10" x14ac:dyDescent="0.3">
      <c r="B42" t="s">
        <v>246</v>
      </c>
      <c r="C42" s="102">
        <v>0.38128940077363888</v>
      </c>
      <c r="D42" s="102">
        <v>0.40909076554315155</v>
      </c>
      <c r="E42" s="102">
        <v>0.42175052248233696</v>
      </c>
      <c r="F42" s="102">
        <v>0.42856944983082462</v>
      </c>
      <c r="G42" s="51">
        <v>-2.7801364769512671</v>
      </c>
      <c r="H42" s="51">
        <v>-4.0461121708698089</v>
      </c>
      <c r="I42" s="51">
        <v>-4.7280049057185742</v>
      </c>
      <c r="J42" s="13"/>
    </row>
    <row r="43" spans="2:10" ht="17.25" customHeight="1" x14ac:dyDescent="0.3">
      <c r="B43" s="155"/>
      <c r="C43" s="155"/>
      <c r="D43" s="155"/>
      <c r="E43" s="155"/>
      <c r="F43" s="155"/>
      <c r="G43" s="155"/>
      <c r="H43" s="94"/>
      <c r="I43" s="94"/>
    </row>
    <row r="44" spans="2:10" x14ac:dyDescent="0.3">
      <c r="B44" s="121" t="s">
        <v>14</v>
      </c>
      <c r="C44" s="121"/>
      <c r="D44" s="121"/>
      <c r="E44" s="121"/>
      <c r="F44" s="121"/>
      <c r="G44" s="121"/>
      <c r="H44" s="121"/>
      <c r="I44" s="121"/>
    </row>
    <row r="45" spans="2:10" x14ac:dyDescent="0.3">
      <c r="B45" t="s">
        <v>219</v>
      </c>
      <c r="C45" s="13">
        <v>7607</v>
      </c>
      <c r="D45" s="13">
        <v>7692</v>
      </c>
      <c r="E45" s="13">
        <v>7853</v>
      </c>
      <c r="F45" s="13">
        <v>8063</v>
      </c>
      <c r="G45" s="24">
        <v>-1.1050442017680706E-2</v>
      </c>
      <c r="H45" s="24">
        <v>-3.1325608047879788E-2</v>
      </c>
      <c r="I45" s="24">
        <v>-5.655463227086692E-2</v>
      </c>
      <c r="J45" s="13"/>
    </row>
    <row r="46" spans="2:10" x14ac:dyDescent="0.3">
      <c r="B46" t="s">
        <v>15</v>
      </c>
      <c r="C46" s="13">
        <v>958</v>
      </c>
      <c r="D46" s="13">
        <v>958</v>
      </c>
      <c r="E46" s="13">
        <v>968</v>
      </c>
      <c r="F46" s="13">
        <v>966</v>
      </c>
      <c r="G46" s="24">
        <v>0</v>
      </c>
      <c r="H46" s="24">
        <v>-1.0330578512396695E-2</v>
      </c>
      <c r="I46" s="24">
        <v>-8.2815734989648039E-3</v>
      </c>
      <c r="J46" s="13"/>
    </row>
    <row r="47" spans="2:10" x14ac:dyDescent="0.3">
      <c r="B47" t="s">
        <v>16</v>
      </c>
      <c r="C47" s="13">
        <v>2407</v>
      </c>
      <c r="D47" s="13">
        <v>2450</v>
      </c>
      <c r="E47" s="13">
        <v>2469</v>
      </c>
      <c r="F47" s="13">
        <v>2482</v>
      </c>
      <c r="G47" s="24">
        <v>-1.7551020408163264E-2</v>
      </c>
      <c r="H47" s="24">
        <v>-2.5111381125961927E-2</v>
      </c>
      <c r="I47" s="24">
        <v>-3.0217566478646252E-2</v>
      </c>
      <c r="J47" s="13"/>
    </row>
  </sheetData>
  <mergeCells count="1">
    <mergeCell ref="B43:G43"/>
  </mergeCells>
  <pageMargins left="0.70866141732283472" right="0.70866141732283472" top="0.74803149606299213" bottom="0.74803149606299213" header="0.31496062992125984" footer="0.31496062992125984"/>
  <pageSetup paperSize="9" scale="67" orientation="portrait" horizontalDpi="4294967294" vertic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A1:I35"/>
  <sheetViews>
    <sheetView showGridLines="0" zoomScale="85" zoomScaleNormal="85" workbookViewId="0">
      <pane xSplit="2" ySplit="2" topLeftCell="C3" activePane="bottomRight" state="frozen"/>
      <selection pane="topRight" activeCell="B1" sqref="B1"/>
      <selection pane="bottomLeft" activeCell="A3" sqref="A3"/>
      <selection pane="bottomRight"/>
    </sheetView>
  </sheetViews>
  <sheetFormatPr baseColWidth="10" defaultRowHeight="14" x14ac:dyDescent="0.3"/>
  <cols>
    <col min="1" max="1" width="4.5" style="107" customWidth="1"/>
    <col min="2" max="2" width="62.58203125" customWidth="1"/>
    <col min="3" max="6" width="11" customWidth="1"/>
    <col min="7" max="9" width="10.83203125" customWidth="1"/>
    <col min="10" max="10" width="11.25" customWidth="1"/>
    <col min="11" max="11" width="10"/>
    <col min="12" max="19" width="9.83203125" bestFit="1" customWidth="1"/>
  </cols>
  <sheetData>
    <row r="1" spans="1:9" ht="15.5" x14ac:dyDescent="0.35">
      <c r="B1" s="19" t="s">
        <v>7</v>
      </c>
      <c r="C1" s="19"/>
      <c r="D1" s="19"/>
      <c r="E1" s="19"/>
      <c r="F1" s="19"/>
    </row>
    <row r="2" spans="1:9" ht="15" thickBot="1" x14ac:dyDescent="0.4">
      <c r="B2" s="20" t="s">
        <v>3</v>
      </c>
      <c r="C2" s="108">
        <v>45199</v>
      </c>
      <c r="D2" s="108">
        <v>45107</v>
      </c>
      <c r="E2" s="108">
        <v>44926</v>
      </c>
      <c r="F2" s="108">
        <v>44834</v>
      </c>
      <c r="G2" s="108" t="s">
        <v>263</v>
      </c>
      <c r="H2" s="108" t="s">
        <v>264</v>
      </c>
      <c r="I2" s="108" t="s">
        <v>9</v>
      </c>
    </row>
    <row r="3" spans="1:9" x14ac:dyDescent="0.3">
      <c r="A3" s="120"/>
      <c r="B3" t="s">
        <v>17</v>
      </c>
      <c r="C3" s="13">
        <v>6845.5267910000002</v>
      </c>
      <c r="D3" s="13">
        <v>6878.8642019999998</v>
      </c>
      <c r="E3" s="13">
        <v>4661.8257160000003</v>
      </c>
      <c r="F3" s="13">
        <v>16244.720081089999</v>
      </c>
      <c r="G3" s="25">
        <v>-4.8463539940658829E-3</v>
      </c>
      <c r="H3" s="25">
        <v>0.46842186045378104</v>
      </c>
      <c r="I3" s="25">
        <v>-0.57859989234479481</v>
      </c>
    </row>
    <row r="4" spans="1:9" x14ac:dyDescent="0.3">
      <c r="A4" s="120">
        <v>3</v>
      </c>
      <c r="B4" s="72" t="s">
        <v>175</v>
      </c>
      <c r="C4" s="13">
        <v>204.47811400000001</v>
      </c>
      <c r="D4" s="13">
        <v>203.43148300000001</v>
      </c>
      <c r="E4" s="13">
        <v>207.70837699999998</v>
      </c>
      <c r="F4" s="13">
        <v>189.71064000000001</v>
      </c>
      <c r="G4" s="25">
        <v>5.1448821223015447E-3</v>
      </c>
      <c r="H4" s="25">
        <v>-1.5551914884973463E-2</v>
      </c>
      <c r="I4" s="25">
        <v>7.7842096784871903E-2</v>
      </c>
    </row>
    <row r="5" spans="1:9" x14ac:dyDescent="0.3">
      <c r="A5" s="120">
        <v>4</v>
      </c>
      <c r="B5" s="72" t="s">
        <v>176</v>
      </c>
      <c r="C5" s="13">
        <v>1452.92984914</v>
      </c>
      <c r="D5" s="13">
        <v>1169.2562149400001</v>
      </c>
      <c r="E5" s="13">
        <v>1007.80615793</v>
      </c>
      <c r="F5" s="13">
        <v>1098.2784333299999</v>
      </c>
      <c r="G5" s="25">
        <v>0.24261032832274193</v>
      </c>
      <c r="H5" s="25">
        <v>0.44167589938552176</v>
      </c>
      <c r="I5" s="25">
        <v>0.32291576074628969</v>
      </c>
    </row>
    <row r="6" spans="1:9" x14ac:dyDescent="0.3">
      <c r="A6" s="120">
        <v>5</v>
      </c>
      <c r="B6" s="72" t="s">
        <v>18</v>
      </c>
      <c r="C6" s="13">
        <v>51797.423943589994</v>
      </c>
      <c r="D6" s="13">
        <v>53750.460079773999</v>
      </c>
      <c r="E6" s="13">
        <v>55315.970999739999</v>
      </c>
      <c r="F6" s="13">
        <v>56722.358032749995</v>
      </c>
      <c r="G6" s="25">
        <v>-3.6335245006003603E-2</v>
      </c>
      <c r="H6" s="25">
        <v>-6.3608158594315234E-2</v>
      </c>
      <c r="I6" s="25">
        <v>-8.6825270668692459E-2</v>
      </c>
    </row>
    <row r="7" spans="1:9" x14ac:dyDescent="0.3">
      <c r="A7" s="120">
        <v>6</v>
      </c>
      <c r="B7" s="73" t="s">
        <v>177</v>
      </c>
      <c r="C7" s="13">
        <v>880.20278919999998</v>
      </c>
      <c r="D7" s="13">
        <v>1065.470915546</v>
      </c>
      <c r="E7" s="13">
        <v>989.97725200000002</v>
      </c>
      <c r="F7" s="13">
        <v>1029.5883676399999</v>
      </c>
      <c r="G7" s="25">
        <v>-0.17388379508328436</v>
      </c>
      <c r="H7" s="25">
        <v>-0.1108858436678503</v>
      </c>
      <c r="I7" s="25">
        <v>-0.14509252739754461</v>
      </c>
    </row>
    <row r="8" spans="1:9" x14ac:dyDescent="0.3">
      <c r="A8" s="120">
        <v>7</v>
      </c>
      <c r="B8" s="73" t="s">
        <v>178</v>
      </c>
      <c r="C8" s="13">
        <v>50917.221154389998</v>
      </c>
      <c r="D8" s="13">
        <v>52684.989164227998</v>
      </c>
      <c r="E8" s="13">
        <v>54325.993747740002</v>
      </c>
      <c r="F8" s="13">
        <v>55692.769665109998</v>
      </c>
      <c r="G8" s="25">
        <v>-3.3553542249530874E-2</v>
      </c>
      <c r="H8" s="25">
        <v>-6.2746621979497819E-2</v>
      </c>
      <c r="I8" s="25">
        <v>-8.574808793737819E-2</v>
      </c>
    </row>
    <row r="9" spans="1:9" x14ac:dyDescent="0.3">
      <c r="A9" s="120">
        <v>8</v>
      </c>
      <c r="B9" s="72" t="s">
        <v>179</v>
      </c>
      <c r="C9" s="13">
        <v>24823.780309000002</v>
      </c>
      <c r="D9" s="13">
        <v>25353.908491999999</v>
      </c>
      <c r="E9" s="13">
        <v>26867.077245</v>
      </c>
      <c r="F9" s="13">
        <v>27294.914761</v>
      </c>
      <c r="G9" s="25">
        <v>-2.0909130565303972E-2</v>
      </c>
      <c r="H9" s="25">
        <v>-7.6052073598004005E-2</v>
      </c>
      <c r="I9" s="25">
        <v>-9.0534609601743407E-2</v>
      </c>
    </row>
    <row r="10" spans="1:9" x14ac:dyDescent="0.3">
      <c r="A10" s="120">
        <v>9</v>
      </c>
      <c r="B10" s="72" t="s">
        <v>19</v>
      </c>
      <c r="C10" s="13">
        <v>1989.7954050000001</v>
      </c>
      <c r="D10" s="13">
        <v>1533.4983629999999</v>
      </c>
      <c r="E10" s="13">
        <v>1812.886741</v>
      </c>
      <c r="F10" s="13">
        <v>2201.0303879999997</v>
      </c>
      <c r="G10" s="25">
        <v>0.29755300234383109</v>
      </c>
      <c r="H10" s="25">
        <v>9.7583958224779166E-2</v>
      </c>
      <c r="I10" s="25">
        <v>-9.5970952582777172E-2</v>
      </c>
    </row>
    <row r="11" spans="1:9" x14ac:dyDescent="0.3">
      <c r="A11" s="120">
        <v>10</v>
      </c>
      <c r="B11" s="72" t="s">
        <v>180</v>
      </c>
      <c r="C11" s="13">
        <v>930.35231294560003</v>
      </c>
      <c r="D11" s="13">
        <v>985.7070152483999</v>
      </c>
      <c r="E11" s="13">
        <v>982.5783123688999</v>
      </c>
      <c r="F11" s="13">
        <v>950.09645675429999</v>
      </c>
      <c r="G11" s="25">
        <v>-5.6157358572567713E-2</v>
      </c>
      <c r="H11" s="25">
        <v>-5.3151996910442798E-2</v>
      </c>
      <c r="I11" s="25">
        <v>-2.0781199285964603E-2</v>
      </c>
    </row>
    <row r="12" spans="1:9" x14ac:dyDescent="0.3">
      <c r="A12" s="120">
        <v>11</v>
      </c>
      <c r="B12" s="72" t="s">
        <v>20</v>
      </c>
      <c r="C12" s="13">
        <v>1870.6344994200001</v>
      </c>
      <c r="D12" s="13">
        <v>1924.7766933900002</v>
      </c>
      <c r="E12" s="13">
        <v>1995.5404518</v>
      </c>
      <c r="F12" s="13">
        <v>2124.6064383499997</v>
      </c>
      <c r="G12" s="25">
        <v>-2.8129078119001186E-2</v>
      </c>
      <c r="H12" s="25">
        <v>-6.259254342217585E-2</v>
      </c>
      <c r="I12" s="25">
        <v>-0.11953834571227127</v>
      </c>
    </row>
    <row r="13" spans="1:9" x14ac:dyDescent="0.3">
      <c r="A13" s="120">
        <v>12</v>
      </c>
      <c r="B13" s="72" t="s">
        <v>21</v>
      </c>
      <c r="C13" s="13">
        <v>84.779229000000001</v>
      </c>
      <c r="D13" s="13">
        <v>79.854901999999996</v>
      </c>
      <c r="E13" s="13">
        <v>74.750157000000002</v>
      </c>
      <c r="F13" s="13">
        <v>76.018668999999989</v>
      </c>
      <c r="G13" s="25">
        <v>6.1665932543502534E-2</v>
      </c>
      <c r="H13" s="25">
        <v>0.13416790549349614</v>
      </c>
      <c r="I13" s="25">
        <v>0.11524221767155662</v>
      </c>
    </row>
    <row r="14" spans="1:9" x14ac:dyDescent="0.3">
      <c r="A14" s="120">
        <v>13</v>
      </c>
      <c r="B14" s="72" t="s">
        <v>22</v>
      </c>
      <c r="C14" s="13">
        <v>4698.8261928698994</v>
      </c>
      <c r="D14" s="13">
        <v>4704.8411737798997</v>
      </c>
      <c r="E14" s="13">
        <v>5076.2829469788994</v>
      </c>
      <c r="F14" s="13">
        <v>5110.7058301589004</v>
      </c>
      <c r="G14" s="25">
        <v>-1.2784663047759866E-3</v>
      </c>
      <c r="H14" s="25">
        <v>-7.4356917857315213E-2</v>
      </c>
      <c r="I14" s="25">
        <v>-8.0591536859439039E-2</v>
      </c>
    </row>
    <row r="15" spans="1:9" x14ac:dyDescent="0.3">
      <c r="A15" s="120">
        <v>14</v>
      </c>
      <c r="B15" t="s">
        <v>257</v>
      </c>
      <c r="C15" s="13">
        <v>546.00020460000246</v>
      </c>
      <c r="D15" s="13">
        <v>674.25573218998488</v>
      </c>
      <c r="E15" s="13">
        <v>984.42022557008136</v>
      </c>
      <c r="F15" s="13">
        <v>943.36795251000001</v>
      </c>
      <c r="G15" s="25">
        <v>-0.19021792691833414</v>
      </c>
      <c r="H15" s="25">
        <v>-0.44535860761717716</v>
      </c>
      <c r="I15" s="25">
        <v>-0.42122243696399608</v>
      </c>
    </row>
    <row r="16" spans="1:9" x14ac:dyDescent="0.3">
      <c r="A16" s="120">
        <v>16</v>
      </c>
      <c r="B16" s="122" t="s">
        <v>24</v>
      </c>
      <c r="C16" s="123">
        <v>95244.526850565497</v>
      </c>
      <c r="D16" s="123">
        <v>97258.854351322283</v>
      </c>
      <c r="E16" s="123">
        <v>98986.847330387871</v>
      </c>
      <c r="F16" s="123">
        <v>112955.80768294321</v>
      </c>
      <c r="G16" s="124">
        <v>-2.071099350482325E-2</v>
      </c>
      <c r="H16" s="124">
        <v>-3.7806239725280383E-2</v>
      </c>
      <c r="I16" s="124">
        <v>-0.15679831958788418</v>
      </c>
    </row>
    <row r="17" spans="1:9" x14ac:dyDescent="0.3">
      <c r="A17" s="120">
        <v>17</v>
      </c>
      <c r="C17" s="13"/>
      <c r="D17" s="13"/>
      <c r="E17" s="13"/>
      <c r="F17" s="13"/>
      <c r="G17" s="25"/>
      <c r="H17" s="25"/>
      <c r="I17" s="25"/>
    </row>
    <row r="18" spans="1:9" x14ac:dyDescent="0.3">
      <c r="A18" s="120">
        <v>18</v>
      </c>
      <c r="B18" t="s">
        <v>181</v>
      </c>
      <c r="C18" s="13">
        <v>53.010419999999996</v>
      </c>
      <c r="D18" s="13">
        <v>50.317826000000004</v>
      </c>
      <c r="E18" s="13">
        <v>53.304549000000002</v>
      </c>
      <c r="F18" s="13">
        <v>49.741076999999997</v>
      </c>
      <c r="G18" s="25">
        <v>5.3511731607800234E-2</v>
      </c>
      <c r="H18" s="25">
        <v>-5.5178967933863432E-3</v>
      </c>
      <c r="I18" s="25">
        <v>6.5727225809766837E-2</v>
      </c>
    </row>
    <row r="19" spans="1:9" x14ac:dyDescent="0.3">
      <c r="A19" s="120">
        <v>19</v>
      </c>
      <c r="B19" t="s">
        <v>25</v>
      </c>
      <c r="C19" s="13">
        <v>85132.096701639981</v>
      </c>
      <c r="D19" s="13">
        <v>87109.280886873996</v>
      </c>
      <c r="E19" s="13">
        <v>88932.760635550003</v>
      </c>
      <c r="F19" s="13">
        <v>102668.29655833</v>
      </c>
      <c r="G19" s="25">
        <v>-2.2697744317298634E-2</v>
      </c>
      <c r="H19" s="25">
        <v>-4.273637641234701E-2</v>
      </c>
      <c r="I19" s="25">
        <v>-0.17080442984390018</v>
      </c>
    </row>
    <row r="20" spans="1:9" x14ac:dyDescent="0.3">
      <c r="A20" s="120">
        <v>20</v>
      </c>
      <c r="B20" s="4" t="s">
        <v>182</v>
      </c>
      <c r="C20" s="13">
        <v>944.42396600000006</v>
      </c>
      <c r="D20" s="13">
        <v>935.60943500000008</v>
      </c>
      <c r="E20" s="13">
        <v>5320.8887620000005</v>
      </c>
      <c r="F20" s="13">
        <v>10238.215895490001</v>
      </c>
      <c r="G20" s="25">
        <v>9.4211651467580454E-3</v>
      </c>
      <c r="H20" s="25">
        <v>-0.82250635030283681</v>
      </c>
      <c r="I20" s="25">
        <v>-0.90775502532467345</v>
      </c>
    </row>
    <row r="21" spans="1:9" x14ac:dyDescent="0.3">
      <c r="A21" s="120">
        <v>21</v>
      </c>
      <c r="B21" s="4" t="s">
        <v>26</v>
      </c>
      <c r="C21" s="13">
        <v>4123.9530210000003</v>
      </c>
      <c r="D21" s="13">
        <v>4540.7193903779998</v>
      </c>
      <c r="E21" s="13">
        <v>3417.962638</v>
      </c>
      <c r="F21" s="13">
        <v>9069.2683570000008</v>
      </c>
      <c r="G21" s="25">
        <v>-9.1784216012367401E-2</v>
      </c>
      <c r="H21" s="25">
        <v>0.20655298426933838</v>
      </c>
      <c r="I21" s="25">
        <v>-0.54528272197205641</v>
      </c>
    </row>
    <row r="22" spans="1:9" x14ac:dyDescent="0.3">
      <c r="A22" s="120">
        <v>22</v>
      </c>
      <c r="B22" s="4" t="s">
        <v>27</v>
      </c>
      <c r="C22" s="13">
        <v>73299.052593999993</v>
      </c>
      <c r="D22" s="13">
        <v>74095.229665913997</v>
      </c>
      <c r="E22" s="13">
        <v>74386.472047999996</v>
      </c>
      <c r="F22" s="13">
        <v>77842.581393</v>
      </c>
      <c r="G22" s="25">
        <v>-1.0745321601726124E-2</v>
      </c>
      <c r="H22" s="25">
        <v>-1.4618510920887794E-2</v>
      </c>
      <c r="I22" s="25">
        <v>-5.8368167109738016E-2</v>
      </c>
    </row>
    <row r="23" spans="1:9" x14ac:dyDescent="0.3">
      <c r="A23" s="120">
        <v>23</v>
      </c>
      <c r="B23" s="18" t="s">
        <v>28</v>
      </c>
      <c r="C23" s="13">
        <v>4181.1916899999997</v>
      </c>
      <c r="D23" s="13">
        <v>3854.0163600000001</v>
      </c>
      <c r="E23" s="13">
        <v>3329.3536519999998</v>
      </c>
      <c r="F23" s="13">
        <v>2872.0316970000003</v>
      </c>
      <c r="G23" s="25">
        <v>8.4892044931537236E-2</v>
      </c>
      <c r="H23" s="25">
        <v>0.25585688005486773</v>
      </c>
      <c r="I23" s="25">
        <v>0.4558306213568224</v>
      </c>
    </row>
    <row r="24" spans="1:9" x14ac:dyDescent="0.3">
      <c r="A24" s="120">
        <v>24</v>
      </c>
      <c r="B24" s="4" t="s">
        <v>29</v>
      </c>
      <c r="C24" s="13">
        <v>2583.47543064</v>
      </c>
      <c r="D24" s="13">
        <v>3683.7060355819999</v>
      </c>
      <c r="E24" s="13">
        <v>2478.0835355500003</v>
      </c>
      <c r="F24" s="13">
        <v>2646.1992158400003</v>
      </c>
      <c r="G24" s="25">
        <v>-0.29867491985368783</v>
      </c>
      <c r="H24" s="25">
        <v>4.252959739979404E-2</v>
      </c>
      <c r="I24" s="25">
        <v>-2.3703349628606655E-2</v>
      </c>
    </row>
    <row r="25" spans="1:9" x14ac:dyDescent="0.3">
      <c r="A25" s="120">
        <v>25</v>
      </c>
      <c r="B25" t="s">
        <v>19</v>
      </c>
      <c r="C25" s="13">
        <v>1063.226105</v>
      </c>
      <c r="D25" s="13">
        <v>1114.7667919999999</v>
      </c>
      <c r="E25" s="13">
        <v>1081.823852</v>
      </c>
      <c r="F25" s="13">
        <v>996.40331400000002</v>
      </c>
      <c r="G25" s="25">
        <v>-4.6234501574567842E-2</v>
      </c>
      <c r="H25" s="25">
        <v>-1.7191104601380177E-2</v>
      </c>
      <c r="I25" s="25">
        <v>6.7063999146835376E-2</v>
      </c>
    </row>
    <row r="26" spans="1:9" x14ac:dyDescent="0.3">
      <c r="A26" s="120">
        <v>26</v>
      </c>
      <c r="B26" t="s">
        <v>30</v>
      </c>
      <c r="C26" s="13">
        <v>1010.4679117100001</v>
      </c>
      <c r="D26" s="13">
        <v>1023.05006372</v>
      </c>
      <c r="E26" s="13">
        <v>1085.32941772</v>
      </c>
      <c r="F26" s="13">
        <v>1203.9363207199999</v>
      </c>
      <c r="G26" s="25">
        <v>-1.2298666953060847E-2</v>
      </c>
      <c r="H26" s="25">
        <v>-6.8975837923259176E-2</v>
      </c>
      <c r="I26" s="25">
        <v>-0.16069654655347415</v>
      </c>
    </row>
    <row r="27" spans="1:9" x14ac:dyDescent="0.3">
      <c r="A27" s="120">
        <v>27</v>
      </c>
      <c r="B27" t="s">
        <v>31</v>
      </c>
      <c r="C27" s="13">
        <v>452.98438989999994</v>
      </c>
      <c r="D27" s="13">
        <v>459.62005396000001</v>
      </c>
      <c r="E27" s="13">
        <v>364.48008605000001</v>
      </c>
      <c r="F27" s="13">
        <v>436.10883036999996</v>
      </c>
      <c r="G27" s="25">
        <v>-1.4437281408477356E-2</v>
      </c>
      <c r="H27" s="25">
        <v>0.24282342777393537</v>
      </c>
      <c r="I27" s="25">
        <v>3.8695752882789709E-2</v>
      </c>
    </row>
    <row r="28" spans="1:9" x14ac:dyDescent="0.3">
      <c r="A28" s="120">
        <v>28</v>
      </c>
      <c r="B28" t="s">
        <v>32</v>
      </c>
      <c r="C28" s="13">
        <v>993.57438382000009</v>
      </c>
      <c r="D28" s="13">
        <v>1021.7719662200001</v>
      </c>
      <c r="E28" s="13">
        <v>992.2316032</v>
      </c>
      <c r="F28" s="13">
        <v>1105.2587422300001</v>
      </c>
      <c r="G28" s="25">
        <v>-2.7596746957460273E-2</v>
      </c>
      <c r="H28" s="25">
        <v>1.353293541215135E-3</v>
      </c>
      <c r="I28" s="25">
        <v>-0.1010481565471833</v>
      </c>
    </row>
    <row r="29" spans="1:9" x14ac:dyDescent="0.3">
      <c r="A29" s="120">
        <v>29</v>
      </c>
      <c r="B29" s="26" t="s">
        <v>33</v>
      </c>
      <c r="C29" s="27">
        <v>88705.35991206998</v>
      </c>
      <c r="D29" s="27">
        <v>90778.807588773998</v>
      </c>
      <c r="E29" s="27">
        <v>92509.930143520003</v>
      </c>
      <c r="F29" s="27">
        <v>106459.74484264999</v>
      </c>
      <c r="G29" s="28">
        <v>-2.2840657767798516E-2</v>
      </c>
      <c r="H29" s="28">
        <v>-4.1126073985220925E-2</v>
      </c>
      <c r="I29" s="28">
        <v>-0.16677087622952139</v>
      </c>
    </row>
    <row r="30" spans="1:9" x14ac:dyDescent="0.3">
      <c r="A30" s="120">
        <v>30</v>
      </c>
      <c r="B30" t="s">
        <v>34</v>
      </c>
      <c r="C30" s="13">
        <v>6565.2641624722901</v>
      </c>
      <c r="D30" s="13">
        <v>6428.6882101075598</v>
      </c>
      <c r="E30" s="13">
        <v>6483.0447357416497</v>
      </c>
      <c r="F30" s="13">
        <v>6626.3529867568905</v>
      </c>
      <c r="G30" s="103">
        <v>2.1244762212918888E-2</v>
      </c>
      <c r="H30" s="103">
        <v>1.2682224183547091E-2</v>
      </c>
      <c r="I30" s="103">
        <v>-9.2190718494305317E-3</v>
      </c>
    </row>
    <row r="31" spans="1:9" x14ac:dyDescent="0.3">
      <c r="A31" s="120">
        <v>31</v>
      </c>
      <c r="B31" t="s">
        <v>183</v>
      </c>
      <c r="C31" s="13">
        <v>-28.584372866794002</v>
      </c>
      <c r="D31" s="13">
        <v>48.748841400139</v>
      </c>
      <c r="E31" s="13">
        <v>-6.5726267138569998</v>
      </c>
      <c r="F31" s="13">
        <v>-130.73314590369401</v>
      </c>
      <c r="G31" s="25">
        <v>-1.5863600456094633</v>
      </c>
      <c r="H31" s="25">
        <v>3.3490029346303611</v>
      </c>
      <c r="I31" s="25">
        <v>-0.78135328520396052</v>
      </c>
    </row>
    <row r="32" spans="1:9" x14ac:dyDescent="0.3">
      <c r="A32" s="120">
        <v>32</v>
      </c>
      <c r="B32" t="s">
        <v>35</v>
      </c>
      <c r="C32" s="13">
        <v>2.4871458900000003</v>
      </c>
      <c r="D32" s="13">
        <v>2.6097080406000002</v>
      </c>
      <c r="E32" s="13">
        <v>0.44507784000000006</v>
      </c>
      <c r="F32" s="13">
        <v>0.44299943999999997</v>
      </c>
      <c r="G32" s="25">
        <v>-4.6963931862593143E-2</v>
      </c>
      <c r="H32" s="25">
        <v>4.5881144071338174</v>
      </c>
      <c r="I32" s="25">
        <v>4.6143319052502649</v>
      </c>
    </row>
    <row r="33" spans="1:9" ht="14.5" thickBot="1" x14ac:dyDescent="0.35">
      <c r="A33" s="120">
        <v>33</v>
      </c>
      <c r="B33" s="29" t="s">
        <v>36</v>
      </c>
      <c r="C33" s="30">
        <v>6539.1669354954956</v>
      </c>
      <c r="D33" s="30">
        <v>6480.0467595482987</v>
      </c>
      <c r="E33" s="30">
        <v>6476.9171868677922</v>
      </c>
      <c r="F33" s="30">
        <v>6496.0628402931961</v>
      </c>
      <c r="G33" s="31">
        <v>9.1234181080690185E-3</v>
      </c>
      <c r="H33" s="31">
        <v>9.6110150603619347E-3</v>
      </c>
      <c r="I33" s="31">
        <v>6.6354184468378737E-3</v>
      </c>
    </row>
    <row r="34" spans="1:9" x14ac:dyDescent="0.3">
      <c r="A34" s="120">
        <v>34</v>
      </c>
      <c r="B34" s="122" t="s">
        <v>37</v>
      </c>
      <c r="C34" s="123">
        <v>95244.526847565474</v>
      </c>
      <c r="D34" s="123">
        <v>97258.854348322289</v>
      </c>
      <c r="E34" s="123">
        <v>98986.847330387798</v>
      </c>
      <c r="F34" s="123">
        <v>112955.80768294318</v>
      </c>
      <c r="G34" s="124">
        <v>-2.0710993505462391E-2</v>
      </c>
      <c r="H34" s="124">
        <v>-3.7806239755586959E-2</v>
      </c>
      <c r="I34" s="124">
        <v>-0.15679831961444324</v>
      </c>
    </row>
    <row r="35" spans="1:9" x14ac:dyDescent="0.3">
      <c r="A35" s="120"/>
      <c r="B35" s="1"/>
      <c r="C35" s="14"/>
      <c r="D35" s="14"/>
      <c r="E35" s="14"/>
      <c r="F35" s="14"/>
      <c r="G35" s="32"/>
      <c r="H35" s="32"/>
      <c r="I35" s="32"/>
    </row>
  </sheetData>
  <pageMargins left="0.70866141732283472" right="0.70866141732283472" top="0.74803149606299213" bottom="0.74803149606299213" header="0.31496062992125984" footer="0.31496062992125984"/>
  <pageSetup paperSize="9" scale="82"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pageSetUpPr fitToPage="1"/>
  </sheetPr>
  <dimension ref="A1:I35"/>
  <sheetViews>
    <sheetView showGridLines="0" zoomScale="85" zoomScaleNormal="85" workbookViewId="0">
      <pane xSplit="2" ySplit="2" topLeftCell="C3" activePane="bottomRight" state="frozen"/>
      <selection pane="topRight" activeCell="B1" sqref="B1"/>
      <selection pane="bottomLeft" activeCell="A3" sqref="A3"/>
      <selection pane="bottomRight"/>
    </sheetView>
  </sheetViews>
  <sheetFormatPr baseColWidth="10" defaultColWidth="9.58203125" defaultRowHeight="14" x14ac:dyDescent="0.3"/>
  <cols>
    <col min="1" max="1" width="4.5" customWidth="1"/>
    <col min="2" max="2" width="44.58203125" customWidth="1"/>
    <col min="3" max="6" width="11" customWidth="1"/>
    <col min="7" max="9" width="10.75" customWidth="1"/>
  </cols>
  <sheetData>
    <row r="1" spans="1:9" ht="15.5" x14ac:dyDescent="0.35">
      <c r="B1" s="19" t="s">
        <v>38</v>
      </c>
      <c r="C1" s="19"/>
      <c r="D1" s="19"/>
    </row>
    <row r="2" spans="1:9" ht="14.5" x14ac:dyDescent="0.35">
      <c r="B2" s="20" t="s">
        <v>39</v>
      </c>
      <c r="C2" s="97">
        <v>45199</v>
      </c>
      <c r="D2" s="97">
        <v>45107</v>
      </c>
      <c r="E2" s="97">
        <v>44926</v>
      </c>
      <c r="F2" s="97">
        <v>44834</v>
      </c>
      <c r="G2" s="98" t="s">
        <v>263</v>
      </c>
      <c r="H2" s="98" t="s">
        <v>264</v>
      </c>
      <c r="I2" s="98" t="s">
        <v>9</v>
      </c>
    </row>
    <row r="3" spans="1:9" x14ac:dyDescent="0.3">
      <c r="A3" s="107"/>
      <c r="B3" s="122" t="s">
        <v>250</v>
      </c>
      <c r="C3" s="123">
        <v>77652.20983349999</v>
      </c>
      <c r="D3" s="123">
        <v>78187.917459849996</v>
      </c>
      <c r="E3" s="123">
        <v>77929.892747409991</v>
      </c>
      <c r="F3" s="123">
        <v>80986.818150049992</v>
      </c>
      <c r="G3" s="124">
        <v>-6.8515397743531808E-3</v>
      </c>
      <c r="H3" s="124">
        <v>-3.5632400369142014E-3</v>
      </c>
      <c r="I3" s="124">
        <v>-4.1174704633681718E-2</v>
      </c>
    </row>
    <row r="4" spans="1:9" x14ac:dyDescent="0.3">
      <c r="A4" s="107"/>
      <c r="B4" s="33" t="s">
        <v>251</v>
      </c>
      <c r="C4" s="34">
        <v>68758.650287059994</v>
      </c>
      <c r="D4" s="34">
        <v>69593.854696409995</v>
      </c>
      <c r="E4" s="34">
        <v>69832.779362069996</v>
      </c>
      <c r="F4" s="34">
        <v>73016.311540049996</v>
      </c>
      <c r="G4" s="35">
        <v>-1.2001122986985299E-2</v>
      </c>
      <c r="H4" s="35">
        <v>-1.5381445287188725E-2</v>
      </c>
      <c r="I4" s="35">
        <v>-5.8311097386159284E-2</v>
      </c>
    </row>
    <row r="5" spans="1:9" x14ac:dyDescent="0.3">
      <c r="A5" s="107"/>
      <c r="B5" s="6" t="s">
        <v>40</v>
      </c>
      <c r="C5" s="14">
        <v>5646.1232105600002</v>
      </c>
      <c r="D5" s="14">
        <v>5572.3944857300003</v>
      </c>
      <c r="E5" s="14">
        <v>6889.4704256699997</v>
      </c>
      <c r="F5" s="14">
        <v>6693.2751151100001</v>
      </c>
      <c r="G5" s="32">
        <v>1.3231067006976488E-2</v>
      </c>
      <c r="H5" s="32">
        <v>-0.18047065134024207</v>
      </c>
      <c r="I5" s="32">
        <v>-0.15644835847043925</v>
      </c>
    </row>
    <row r="6" spans="1:9" x14ac:dyDescent="0.3">
      <c r="A6" s="107"/>
      <c r="B6" s="6" t="s">
        <v>41</v>
      </c>
      <c r="C6" s="14">
        <v>63112.527076499995</v>
      </c>
      <c r="D6" s="14">
        <v>64021.460210679994</v>
      </c>
      <c r="E6" s="14">
        <v>62943.308936399997</v>
      </c>
      <c r="F6" s="14">
        <v>66323.036424940001</v>
      </c>
      <c r="G6" s="32">
        <v>-1.4197319636086208E-2</v>
      </c>
      <c r="H6" s="32">
        <v>2.6884214217428827E-3</v>
      </c>
      <c r="I6" s="32">
        <v>-4.8407152650096874E-2</v>
      </c>
    </row>
    <row r="7" spans="1:9" x14ac:dyDescent="0.3">
      <c r="A7" s="107"/>
      <c r="B7" s="4" t="s">
        <v>42</v>
      </c>
      <c r="C7" s="13">
        <v>52432.072103549996</v>
      </c>
      <c r="D7" s="13">
        <v>54140.801704589998</v>
      </c>
      <c r="E7" s="13">
        <v>57048.735000000001</v>
      </c>
      <c r="F7" s="13">
        <v>57651.787628730002</v>
      </c>
      <c r="G7" s="25">
        <v>-3.156084777546133E-2</v>
      </c>
      <c r="H7" s="25">
        <v>-8.092489511730637E-2</v>
      </c>
      <c r="I7" s="25">
        <v>-9.0538658728057039E-2</v>
      </c>
    </row>
    <row r="8" spans="1:9" x14ac:dyDescent="0.3">
      <c r="A8" s="107"/>
      <c r="B8" s="4" t="s">
        <v>43</v>
      </c>
      <c r="C8" s="13">
        <v>8668.4597853199994</v>
      </c>
      <c r="D8" s="13">
        <v>7915.4251950199987</v>
      </c>
      <c r="E8" s="13">
        <v>5874.4328462700005</v>
      </c>
      <c r="F8" s="13">
        <v>5256.9395578100011</v>
      </c>
      <c r="G8" s="25">
        <v>9.5135077617027261E-2</v>
      </c>
      <c r="H8" s="25">
        <v>0.4756249687702328</v>
      </c>
      <c r="I8" s="25">
        <v>0.64895557386457947</v>
      </c>
    </row>
    <row r="9" spans="1:9" x14ac:dyDescent="0.3">
      <c r="A9" s="107"/>
      <c r="B9" s="4" t="s">
        <v>44</v>
      </c>
      <c r="C9" s="13">
        <v>2011.9951876299997</v>
      </c>
      <c r="D9" s="13">
        <v>1965.2333110699999</v>
      </c>
      <c r="E9" s="13">
        <v>20.141090130000002</v>
      </c>
      <c r="F9" s="13">
        <v>3414.3092384000001</v>
      </c>
      <c r="G9" s="25">
        <v>2.3794567442244102E-2</v>
      </c>
      <c r="H9" s="25">
        <v>98.895049108248017</v>
      </c>
      <c r="I9" s="25">
        <v>-0.41071676665911705</v>
      </c>
    </row>
    <row r="10" spans="1:9" x14ac:dyDescent="0.3">
      <c r="A10" s="107"/>
      <c r="B10" s="33" t="s">
        <v>252</v>
      </c>
      <c r="C10" s="34">
        <v>8893.5595464399994</v>
      </c>
      <c r="D10" s="34">
        <v>8594.0627634400007</v>
      </c>
      <c r="E10" s="34">
        <v>8097.1133853399997</v>
      </c>
      <c r="F10" s="34">
        <v>7970.5066099999995</v>
      </c>
      <c r="G10" s="35">
        <v>3.4849266434740019E-2</v>
      </c>
      <c r="H10" s="35">
        <v>9.8361739943271992E-2</v>
      </c>
      <c r="I10" s="35">
        <v>0.11580856545328178</v>
      </c>
    </row>
    <row r="11" spans="1:9" x14ac:dyDescent="0.3">
      <c r="A11" s="107"/>
      <c r="B11" s="5" t="s">
        <v>206</v>
      </c>
      <c r="C11" s="64">
        <v>5839.3611853399998</v>
      </c>
      <c r="D11" s="64">
        <v>5839.3611853399998</v>
      </c>
      <c r="E11" s="64">
        <v>5839.3611853399998</v>
      </c>
      <c r="F11" s="64">
        <v>6211.9994099999994</v>
      </c>
      <c r="G11" s="25">
        <v>0</v>
      </c>
      <c r="H11" s="25">
        <v>0</v>
      </c>
      <c r="I11" s="25">
        <v>-5.9986841605318128E-2</v>
      </c>
    </row>
    <row r="12" spans="1:9" x14ac:dyDescent="0.3">
      <c r="A12" s="107"/>
      <c r="B12" s="5" t="s">
        <v>207</v>
      </c>
      <c r="C12" s="13">
        <v>2455.0563611000002</v>
      </c>
      <c r="D12" s="13">
        <v>2155.5595781000002</v>
      </c>
      <c r="E12" s="13">
        <v>1658.6101999999998</v>
      </c>
      <c r="F12" s="13">
        <v>1159.3652</v>
      </c>
      <c r="G12" s="25">
        <v>0.13894154726355973</v>
      </c>
      <c r="H12" s="25">
        <v>0.48018887204480021</v>
      </c>
      <c r="I12" s="25">
        <v>1.1175867285821588</v>
      </c>
    </row>
    <row r="13" spans="1:9" x14ac:dyDescent="0.3">
      <c r="A13" s="107"/>
      <c r="B13" s="5" t="s">
        <v>45</v>
      </c>
      <c r="C13" s="13">
        <v>599.14200000000005</v>
      </c>
      <c r="D13" s="13">
        <v>599.14200000000005</v>
      </c>
      <c r="E13" s="13">
        <v>599.14200000000005</v>
      </c>
      <c r="F13" s="13">
        <v>599.14200000000005</v>
      </c>
      <c r="G13" s="25">
        <v>0</v>
      </c>
      <c r="H13" s="25">
        <v>0</v>
      </c>
      <c r="I13" s="25">
        <v>0</v>
      </c>
    </row>
    <row r="14" spans="1:9" x14ac:dyDescent="0.3">
      <c r="A14" s="107"/>
      <c r="B14" s="122" t="s">
        <v>8</v>
      </c>
      <c r="C14" s="123">
        <v>20758.634792830002</v>
      </c>
      <c r="D14" s="123">
        <v>21004.276104200006</v>
      </c>
      <c r="E14" s="123">
        <v>20248.559225549998</v>
      </c>
      <c r="F14" s="123">
        <v>20119.096998090001</v>
      </c>
      <c r="G14" s="124">
        <v>-1.1694823956388831E-2</v>
      </c>
      <c r="H14" s="124">
        <v>2.5190709205442214E-2</v>
      </c>
      <c r="I14" s="124">
        <v>3.1787599354022471E-2</v>
      </c>
    </row>
    <row r="15" spans="1:9" x14ac:dyDescent="0.3">
      <c r="A15" s="107"/>
      <c r="B15" s="18" t="s">
        <v>46</v>
      </c>
      <c r="C15" s="13">
        <v>11226.74628922</v>
      </c>
      <c r="D15" s="13">
        <v>11359.507705380001</v>
      </c>
      <c r="E15" s="13">
        <v>11248.505361059999</v>
      </c>
      <c r="F15" s="13">
        <v>11205.075190850001</v>
      </c>
      <c r="G15" s="25">
        <v>-1.1687250856577517E-2</v>
      </c>
      <c r="H15" s="25">
        <v>-1.9343967168584197E-3</v>
      </c>
      <c r="I15" s="25">
        <v>1.9340431010847674E-3</v>
      </c>
    </row>
    <row r="16" spans="1:9" x14ac:dyDescent="0.3">
      <c r="A16" s="107"/>
      <c r="B16" s="18" t="s">
        <v>47</v>
      </c>
      <c r="C16" s="13">
        <v>3677.0544057399998</v>
      </c>
      <c r="D16" s="13">
        <v>3719.02729967</v>
      </c>
      <c r="E16" s="13">
        <v>3682.2413426200001</v>
      </c>
      <c r="F16" s="13">
        <v>3652.1566835699996</v>
      </c>
      <c r="G16" s="25">
        <v>-1.128598704659271E-2</v>
      </c>
      <c r="H16" s="25">
        <v>-1.4086357729908266E-3</v>
      </c>
      <c r="I16" s="25">
        <v>6.8172656124004362E-3</v>
      </c>
    </row>
    <row r="17" spans="1:9" x14ac:dyDescent="0.3">
      <c r="A17" s="107"/>
      <c r="B17" s="18" t="s">
        <v>48</v>
      </c>
      <c r="C17" s="13">
        <v>4683.0428291499993</v>
      </c>
      <c r="D17" s="13">
        <v>4741.9152918700001</v>
      </c>
      <c r="E17" s="13">
        <v>4268.0958634400004</v>
      </c>
      <c r="F17" s="13">
        <v>4270.4101011900002</v>
      </c>
      <c r="G17" s="63">
        <v>-1.2415334120568857E-2</v>
      </c>
      <c r="H17" s="63">
        <v>9.7220629289136898E-2</v>
      </c>
      <c r="I17" s="63">
        <v>9.6626019090066809E-2</v>
      </c>
    </row>
    <row r="18" spans="1:9" x14ac:dyDescent="0.3">
      <c r="A18" s="107"/>
      <c r="B18" s="18" t="s">
        <v>188</v>
      </c>
      <c r="C18" s="13">
        <v>1171.7912687200003</v>
      </c>
      <c r="D18" s="13">
        <v>1183.8258072800002</v>
      </c>
      <c r="E18" s="13">
        <v>1049.7166584300003</v>
      </c>
      <c r="F18" s="13">
        <v>991.45502247999991</v>
      </c>
      <c r="G18" s="63">
        <v>-1.0165801831648572E-2</v>
      </c>
      <c r="H18" s="63">
        <v>0.11629291514967463</v>
      </c>
      <c r="I18" s="63">
        <v>0.18189049644320926</v>
      </c>
    </row>
    <row r="19" spans="1:9" x14ac:dyDescent="0.3">
      <c r="A19" s="107"/>
      <c r="B19" s="122" t="s">
        <v>49</v>
      </c>
      <c r="C19" s="123">
        <v>98410.844626329985</v>
      </c>
      <c r="D19" s="123">
        <v>99192.193564050001</v>
      </c>
      <c r="E19" s="123">
        <v>98178.451972959985</v>
      </c>
      <c r="F19" s="123">
        <v>101105.91514813999</v>
      </c>
      <c r="G19" s="124">
        <v>-7.877121269785077E-3</v>
      </c>
      <c r="H19" s="124">
        <v>2.3670433654220226E-3</v>
      </c>
      <c r="I19" s="124">
        <v>-2.6655913433563189E-2</v>
      </c>
    </row>
    <row r="20" spans="1:9" x14ac:dyDescent="0.3">
      <c r="A20" s="107"/>
      <c r="B20" s="36" t="s">
        <v>50</v>
      </c>
      <c r="C20" s="34">
        <v>87535.727354339993</v>
      </c>
      <c r="D20" s="34">
        <v>88662.072703380007</v>
      </c>
      <c r="E20" s="34">
        <v>90081.33858761999</v>
      </c>
      <c r="F20" s="34">
        <v>89779.860943200008</v>
      </c>
      <c r="G20" s="35">
        <v>-1.2703801238757579E-2</v>
      </c>
      <c r="H20" s="35">
        <v>-2.8259029818966785E-2</v>
      </c>
      <c r="I20" s="35">
        <v>-2.4995957504097555E-2</v>
      </c>
    </row>
    <row r="21" spans="1:9" x14ac:dyDescent="0.3">
      <c r="A21" s="107"/>
      <c r="B21" s="4" t="s">
        <v>51</v>
      </c>
      <c r="C21" s="13">
        <v>66777.092561509984</v>
      </c>
      <c r="D21" s="13">
        <v>67657.796599180001</v>
      </c>
      <c r="E21" s="13">
        <v>69832.779362069996</v>
      </c>
      <c r="F21" s="13">
        <v>69660.763945110011</v>
      </c>
      <c r="G21" s="102">
        <v>-1.3017036940879197E-2</v>
      </c>
      <c r="H21" s="102">
        <v>-4.3757198674806326E-2</v>
      </c>
      <c r="I21" s="102">
        <v>-4.1395919600770513E-2</v>
      </c>
    </row>
    <row r="22" spans="1:9" x14ac:dyDescent="0.3">
      <c r="A22" s="107"/>
      <c r="B22" s="74" t="s">
        <v>40</v>
      </c>
      <c r="C22" s="13">
        <v>5646.1232105600002</v>
      </c>
      <c r="D22" s="13">
        <v>5572.3944857300003</v>
      </c>
      <c r="E22" s="13">
        <v>6889.4704256699997</v>
      </c>
      <c r="F22" s="13">
        <v>6693.2751151100001</v>
      </c>
      <c r="G22" s="102">
        <v>1.3231067006976488E-2</v>
      </c>
      <c r="H22" s="102">
        <v>-0.18047065134024207</v>
      </c>
      <c r="I22" s="102">
        <v>-0.15644835847043925</v>
      </c>
    </row>
    <row r="23" spans="1:9" x14ac:dyDescent="0.3">
      <c r="A23" s="107"/>
      <c r="B23" s="74" t="s">
        <v>42</v>
      </c>
      <c r="C23" s="13">
        <v>52432.072103549996</v>
      </c>
      <c r="D23" s="13">
        <v>54140.801704589998</v>
      </c>
      <c r="E23" s="13">
        <v>57048.735000000001</v>
      </c>
      <c r="F23" s="13">
        <v>57651.787628730002</v>
      </c>
      <c r="G23" s="102">
        <v>-3.156084777546133E-2</v>
      </c>
      <c r="H23" s="102">
        <v>-8.092489511730637E-2</v>
      </c>
      <c r="I23" s="102">
        <v>-9.0538658728057039E-2</v>
      </c>
    </row>
    <row r="24" spans="1:9" x14ac:dyDescent="0.3">
      <c r="A24" s="107"/>
      <c r="B24" s="74" t="s">
        <v>43</v>
      </c>
      <c r="C24" s="13">
        <v>8668.4597853199994</v>
      </c>
      <c r="D24" s="13">
        <v>7915.4251950199987</v>
      </c>
      <c r="E24" s="13">
        <v>5874.4328462700005</v>
      </c>
      <c r="F24" s="13">
        <v>5256.9395578100011</v>
      </c>
      <c r="G24" s="102">
        <v>9.5135077617027261E-2</v>
      </c>
      <c r="H24" s="102">
        <v>0.4756249687702328</v>
      </c>
      <c r="I24" s="102">
        <v>0.64895557386457947</v>
      </c>
    </row>
    <row r="25" spans="1:9" x14ac:dyDescent="0.3">
      <c r="A25" s="107"/>
      <c r="B25" s="74" t="s">
        <v>52</v>
      </c>
      <c r="C25" s="13">
        <v>30.437462079999996</v>
      </c>
      <c r="D25" s="13">
        <v>29.175213840000001</v>
      </c>
      <c r="E25" s="13">
        <v>20.141090130000002</v>
      </c>
      <c r="F25" s="13">
        <v>58.761643460000002</v>
      </c>
      <c r="G25" s="102">
        <v>4.3264404056206726E-2</v>
      </c>
      <c r="H25" s="102">
        <v>0.51121224737799198</v>
      </c>
      <c r="I25" s="102">
        <v>-0.48201819609216229</v>
      </c>
    </row>
    <row r="26" spans="1:9" x14ac:dyDescent="0.3">
      <c r="A26" s="107"/>
      <c r="B26" s="4" t="s">
        <v>53</v>
      </c>
      <c r="C26" s="13">
        <v>20758.634792830002</v>
      </c>
      <c r="D26" s="13">
        <v>21004.276104200006</v>
      </c>
      <c r="E26" s="13">
        <v>20248.559225549998</v>
      </c>
      <c r="F26" s="13">
        <v>20119.096998090001</v>
      </c>
      <c r="G26" s="102">
        <v>-1.1694823956388831E-2</v>
      </c>
      <c r="H26" s="102">
        <v>2.5190709205442214E-2</v>
      </c>
      <c r="I26" s="102">
        <v>3.1787599354022471E-2</v>
      </c>
    </row>
    <row r="27" spans="1:9" x14ac:dyDescent="0.3">
      <c r="A27" s="107"/>
      <c r="B27" s="36" t="s">
        <v>54</v>
      </c>
      <c r="C27" s="34">
        <v>10875.117271989999</v>
      </c>
      <c r="D27" s="34">
        <v>10530.12086067</v>
      </c>
      <c r="E27" s="34">
        <v>8097.1133853399997</v>
      </c>
      <c r="F27" s="34">
        <v>11326.054204939999</v>
      </c>
      <c r="G27" s="35">
        <v>3.2762815914920793E-2</v>
      </c>
      <c r="H27" s="35">
        <v>0.3430857089984235</v>
      </c>
      <c r="I27" s="35">
        <v>-3.981412456540414E-2</v>
      </c>
    </row>
    <row r="28" spans="1:9" x14ac:dyDescent="0.3">
      <c r="A28" s="107"/>
    </row>
    <row r="29" spans="1:9" x14ac:dyDescent="0.3">
      <c r="A29" s="107"/>
    </row>
    <row r="30" spans="1:9" x14ac:dyDescent="0.3">
      <c r="A30" s="107"/>
    </row>
    <row r="31" spans="1:9" x14ac:dyDescent="0.3">
      <c r="A31" s="107"/>
    </row>
    <row r="32" spans="1:9" x14ac:dyDescent="0.3">
      <c r="A32" s="107"/>
    </row>
    <row r="33" spans="1:1" x14ac:dyDescent="0.3">
      <c r="A33" s="107"/>
    </row>
    <row r="34" spans="1:1" x14ac:dyDescent="0.3">
      <c r="A34" s="107"/>
    </row>
    <row r="35" spans="1:1" x14ac:dyDescent="0.3">
      <c r="A35" s="107"/>
    </row>
  </sheetData>
  <pageMargins left="0.70866141732283472" right="0.70866141732283472" top="0.74803149606299213" bottom="0.74803149606299213" header="0.31496062992125984" footer="0.31496062992125984"/>
  <pageSetup paperSize="9" scale="99" orientation="portrait" horizontalDpi="4294967294" verticalDpi="429496729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I18"/>
  <sheetViews>
    <sheetView showGridLines="0" zoomScale="85" zoomScaleNormal="85" workbookViewId="0">
      <pane xSplit="2" ySplit="2" topLeftCell="C3" activePane="bottomRight" state="frozen"/>
      <selection pane="topRight" activeCell="B1" sqref="B1"/>
      <selection pane="bottomLeft" activeCell="A3" sqref="A3"/>
      <selection pane="bottomRight"/>
    </sheetView>
  </sheetViews>
  <sheetFormatPr baseColWidth="10" defaultColWidth="9.58203125" defaultRowHeight="14" x14ac:dyDescent="0.3"/>
  <cols>
    <col min="1" max="1" width="4.5" customWidth="1"/>
    <col min="2" max="2" width="42.83203125" customWidth="1"/>
    <col min="3" max="6" width="11.25" customWidth="1"/>
    <col min="7" max="9" width="11" customWidth="1"/>
    <col min="10" max="10" width="11.25" customWidth="1"/>
    <col min="11" max="14" width="9.83203125" bestFit="1" customWidth="1"/>
  </cols>
  <sheetData>
    <row r="1" spans="1:9" ht="15.5" x14ac:dyDescent="0.35">
      <c r="B1" s="19" t="s">
        <v>55</v>
      </c>
      <c r="C1" s="19"/>
      <c r="D1" s="19"/>
    </row>
    <row r="2" spans="1:9" ht="15" thickBot="1" x14ac:dyDescent="0.4">
      <c r="B2" s="20" t="s">
        <v>39</v>
      </c>
      <c r="C2" s="108">
        <v>45199</v>
      </c>
      <c r="D2" s="108">
        <v>45107</v>
      </c>
      <c r="E2" s="108">
        <v>44926</v>
      </c>
      <c r="F2" s="108">
        <v>44834</v>
      </c>
      <c r="G2" s="108" t="s">
        <v>263</v>
      </c>
      <c r="H2" s="108" t="s">
        <v>264</v>
      </c>
      <c r="I2" s="108" t="s">
        <v>9</v>
      </c>
    </row>
    <row r="3" spans="1:9" ht="14.5" thickBot="1" x14ac:dyDescent="0.35">
      <c r="A3" s="107"/>
      <c r="B3" s="37" t="s">
        <v>56</v>
      </c>
      <c r="C3" s="34">
        <v>4966.3662189999995</v>
      </c>
      <c r="D3" s="34">
        <v>5071.8141160000005</v>
      </c>
      <c r="E3" s="34">
        <v>5767.1476509999993</v>
      </c>
      <c r="F3" s="34">
        <v>5983.3839229999994</v>
      </c>
      <c r="G3" s="35">
        <v>-2.079096248171744E-2</v>
      </c>
      <c r="H3" s="35">
        <v>-0.13885225079353528</v>
      </c>
      <c r="I3" s="35">
        <v>-0.16997366658866828</v>
      </c>
    </row>
    <row r="4" spans="1:9" x14ac:dyDescent="0.3">
      <c r="A4" s="107"/>
      <c r="B4" s="38" t="s">
        <v>41</v>
      </c>
      <c r="C4" s="39">
        <v>44566.943633880001</v>
      </c>
      <c r="D4" s="39">
        <v>46158.700978947993</v>
      </c>
      <c r="E4" s="39">
        <v>47186.046362769994</v>
      </c>
      <c r="F4" s="39">
        <v>47359.179226069995</v>
      </c>
      <c r="G4" s="40">
        <v>-3.4484448463875939E-2</v>
      </c>
      <c r="H4" s="40">
        <v>-5.5505873680412376E-2</v>
      </c>
      <c r="I4" s="40">
        <v>-5.8958698985495536E-2</v>
      </c>
    </row>
    <row r="5" spans="1:9" x14ac:dyDescent="0.3">
      <c r="A5" s="107"/>
      <c r="B5" s="1" t="s">
        <v>57</v>
      </c>
      <c r="C5" s="14">
        <v>11047.994384450001</v>
      </c>
      <c r="D5" s="14">
        <v>11423.881503768</v>
      </c>
      <c r="E5" s="14">
        <v>12694.63136277</v>
      </c>
      <c r="F5" s="14">
        <v>12965.740226069998</v>
      </c>
      <c r="G5" s="32">
        <v>-3.2903625549163616E-2</v>
      </c>
      <c r="H5" s="32">
        <v>-0.12971128749347935</v>
      </c>
      <c r="I5" s="32">
        <v>-0.14790870464642022</v>
      </c>
    </row>
    <row r="6" spans="1:9" x14ac:dyDescent="0.3">
      <c r="A6" s="107"/>
      <c r="B6" t="s">
        <v>189</v>
      </c>
      <c r="C6" s="13">
        <v>518.5254270800001</v>
      </c>
      <c r="D6" s="13">
        <v>544.49310322000008</v>
      </c>
      <c r="E6" s="13">
        <v>662.51810277000004</v>
      </c>
      <c r="F6" s="13">
        <v>730.68745092000017</v>
      </c>
      <c r="G6" s="25">
        <v>-4.7691469343566419E-2</v>
      </c>
      <c r="H6" s="25">
        <v>-0.21734149616133353</v>
      </c>
      <c r="I6" s="25">
        <v>-0.29035947390757744</v>
      </c>
    </row>
    <row r="7" spans="1:9" x14ac:dyDescent="0.3">
      <c r="A7" s="107"/>
      <c r="B7" t="s">
        <v>58</v>
      </c>
      <c r="C7" s="13">
        <v>5218.1027006600007</v>
      </c>
      <c r="D7" s="13">
        <v>5412.7547062399999</v>
      </c>
      <c r="E7" s="13">
        <v>6233.1360537899991</v>
      </c>
      <c r="F7" s="13">
        <v>6457.1511610099997</v>
      </c>
      <c r="G7" s="25">
        <v>-3.596172672587547E-2</v>
      </c>
      <c r="H7" s="25">
        <v>-0.16284472926157564</v>
      </c>
      <c r="I7" s="25">
        <v>-0.19188778912776644</v>
      </c>
    </row>
    <row r="8" spans="1:9" x14ac:dyDescent="0.3">
      <c r="A8" s="107"/>
      <c r="B8" t="s">
        <v>59</v>
      </c>
      <c r="C8" s="13">
        <v>5311.3662567100009</v>
      </c>
      <c r="D8" s="13">
        <v>5466.6336943080005</v>
      </c>
      <c r="E8" s="13">
        <v>5798.9772062100001</v>
      </c>
      <c r="F8" s="13">
        <v>5777.9016141399989</v>
      </c>
      <c r="G8" s="25">
        <v>-2.8402751360433753E-2</v>
      </c>
      <c r="H8" s="25">
        <v>-8.4085681347018756E-2</v>
      </c>
      <c r="I8" s="25">
        <v>-8.0744773550360721E-2</v>
      </c>
    </row>
    <row r="9" spans="1:9" x14ac:dyDescent="0.3">
      <c r="A9" s="107"/>
      <c r="B9" s="1" t="s">
        <v>60</v>
      </c>
      <c r="C9" s="14">
        <v>33518.949249429999</v>
      </c>
      <c r="D9" s="14">
        <v>34734.819475179997</v>
      </c>
      <c r="E9" s="14">
        <v>34491.414999999994</v>
      </c>
      <c r="F9" s="14">
        <v>34393.438999999998</v>
      </c>
      <c r="G9" s="32">
        <v>-3.500436288775894E-2</v>
      </c>
      <c r="H9" s="32">
        <v>-2.8194428978051335E-2</v>
      </c>
      <c r="I9" s="32">
        <v>-2.5426063109594804E-2</v>
      </c>
    </row>
    <row r="10" spans="1:9" x14ac:dyDescent="0.3">
      <c r="A10" s="107"/>
      <c r="B10" s="16" t="s">
        <v>61</v>
      </c>
      <c r="C10" s="13">
        <v>30640.637834089801</v>
      </c>
      <c r="D10" s="13">
        <v>31067.665845391002</v>
      </c>
      <c r="E10" s="13">
        <v>31617.292042280002</v>
      </c>
      <c r="F10" s="13">
        <v>31574.42734810977</v>
      </c>
      <c r="G10" s="25">
        <v>-1.3745094769150559E-2</v>
      </c>
      <c r="H10" s="25">
        <v>-3.0889875289894429E-2</v>
      </c>
      <c r="I10" s="25">
        <v>-2.9574234355064906E-2</v>
      </c>
    </row>
    <row r="11" spans="1:9" x14ac:dyDescent="0.3">
      <c r="A11" s="107"/>
      <c r="B11" t="s">
        <v>62</v>
      </c>
      <c r="C11" s="13">
        <v>2878.3114153402016</v>
      </c>
      <c r="D11" s="13">
        <v>3667.1536297889952</v>
      </c>
      <c r="E11" s="13">
        <v>2874.1229577199924</v>
      </c>
      <c r="F11" s="13">
        <v>2819.0116518902282</v>
      </c>
      <c r="G11" s="25">
        <v>-0.21511021737428079</v>
      </c>
      <c r="H11" s="25">
        <v>1.4572993855251919E-3</v>
      </c>
      <c r="I11" s="25">
        <v>2.1035657447606222E-2</v>
      </c>
    </row>
    <row r="12" spans="1:9" x14ac:dyDescent="0.3">
      <c r="A12" s="107"/>
      <c r="B12" s="122" t="s">
        <v>63</v>
      </c>
      <c r="C12" s="123">
        <v>49533.309852880004</v>
      </c>
      <c r="D12" s="123">
        <v>51230.515094947994</v>
      </c>
      <c r="E12" s="123">
        <v>52953.194013769993</v>
      </c>
      <c r="F12" s="123">
        <v>53342.563149069996</v>
      </c>
      <c r="G12" s="124">
        <v>-3.3128795190180645E-2</v>
      </c>
      <c r="H12" s="124">
        <v>-6.4583151679210887E-2</v>
      </c>
      <c r="I12" s="124">
        <v>-7.1411140959701053E-2</v>
      </c>
    </row>
    <row r="13" spans="1:9" x14ac:dyDescent="0.3">
      <c r="A13" s="107"/>
    </row>
    <row r="14" spans="1:9" x14ac:dyDescent="0.3">
      <c r="E14" s="13"/>
      <c r="F14" s="13"/>
    </row>
    <row r="15" spans="1:9" x14ac:dyDescent="0.3">
      <c r="C15" s="13"/>
      <c r="D15" s="13"/>
      <c r="E15" s="13"/>
      <c r="F15" s="13"/>
    </row>
    <row r="18" spans="5:6" x14ac:dyDescent="0.3">
      <c r="E18" s="13"/>
      <c r="F18" s="13"/>
    </row>
  </sheetData>
  <pageMargins left="0.70866141732283472" right="0.70866141732283472" top="0.74803149606299213" bottom="0.74803149606299213" header="0.31496062992125984" footer="0.31496062992125984"/>
  <pageSetup paperSize="9" orientation="landscape"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9"/>
  <sheetViews>
    <sheetView showGridLines="0" zoomScale="85" zoomScaleNormal="85" workbookViewId="0">
      <pane xSplit="2" ySplit="3" topLeftCell="C4" activePane="bottomRight" state="frozen"/>
      <selection pane="topRight" activeCell="C1" sqref="C1"/>
      <selection pane="bottomLeft" activeCell="A4" sqref="A4"/>
      <selection pane="bottomRight"/>
    </sheetView>
  </sheetViews>
  <sheetFormatPr baseColWidth="10" defaultRowHeight="14" x14ac:dyDescent="0.3"/>
  <cols>
    <col min="1" max="1" width="3.25" customWidth="1"/>
    <col min="2" max="2" width="32.25" customWidth="1"/>
  </cols>
  <sheetData>
    <row r="1" spans="1:9" ht="15.5" x14ac:dyDescent="0.35">
      <c r="B1" s="19" t="s">
        <v>211</v>
      </c>
      <c r="C1" s="19"/>
      <c r="D1" s="19"/>
      <c r="E1" s="19"/>
      <c r="F1" s="19"/>
    </row>
    <row r="2" spans="1:9" ht="15" thickBot="1" x14ac:dyDescent="0.4">
      <c r="B2" s="20" t="s">
        <v>220</v>
      </c>
      <c r="C2" s="22">
        <v>45199</v>
      </c>
      <c r="D2" s="22">
        <v>45107</v>
      </c>
      <c r="E2" s="22">
        <v>44926</v>
      </c>
      <c r="F2" s="22">
        <v>44834</v>
      </c>
      <c r="G2" s="23" t="s">
        <v>263</v>
      </c>
      <c r="H2" s="23" t="s">
        <v>264</v>
      </c>
      <c r="I2" s="23" t="s">
        <v>9</v>
      </c>
    </row>
    <row r="3" spans="1:9" x14ac:dyDescent="0.3">
      <c r="B3" s="1" t="s">
        <v>212</v>
      </c>
      <c r="C3" s="1"/>
      <c r="D3" s="1"/>
      <c r="E3" s="1"/>
      <c r="F3" s="1"/>
      <c r="G3" s="3"/>
      <c r="H3" s="3"/>
      <c r="I3" s="3"/>
    </row>
    <row r="4" spans="1:9" x14ac:dyDescent="0.3">
      <c r="A4" s="107"/>
      <c r="B4" t="s">
        <v>208</v>
      </c>
      <c r="C4" s="13">
        <v>46132.897320949996</v>
      </c>
      <c r="D4" s="13">
        <v>47756.240051387998</v>
      </c>
      <c r="E4" s="13">
        <v>49281.740676919995</v>
      </c>
      <c r="F4" s="13">
        <v>49937.492514440004</v>
      </c>
      <c r="G4" s="63">
        <v>-3.3992264229579371E-2</v>
      </c>
      <c r="H4" s="63">
        <v>-6.3894726783558786E-2</v>
      </c>
      <c r="I4" s="63">
        <v>-7.6187149212385161E-2</v>
      </c>
    </row>
    <row r="5" spans="1:9" x14ac:dyDescent="0.3">
      <c r="A5" s="107"/>
      <c r="B5" t="s">
        <v>209</v>
      </c>
      <c r="C5" s="13">
        <v>3400.4125319300001</v>
      </c>
      <c r="D5" s="13">
        <v>3474.2750435600001</v>
      </c>
      <c r="E5" s="13">
        <v>3671.4533368499997</v>
      </c>
      <c r="F5" s="13">
        <v>3405.0706346299999</v>
      </c>
      <c r="G5" s="63">
        <v>-2.1259834268709758E-2</v>
      </c>
      <c r="H5" s="63">
        <v>-7.3823845777798908E-2</v>
      </c>
      <c r="I5" s="63">
        <v>-1.3679900359852303E-3</v>
      </c>
    </row>
    <row r="6" spans="1:9" x14ac:dyDescent="0.3">
      <c r="A6" s="107"/>
      <c r="B6" t="s">
        <v>210</v>
      </c>
      <c r="C6" s="13">
        <v>1737.02255614</v>
      </c>
      <c r="D6" s="13">
        <v>1920.5421788099998</v>
      </c>
      <c r="E6" s="13">
        <v>1937.7634854400003</v>
      </c>
      <c r="F6" s="13">
        <v>1951.3101889</v>
      </c>
      <c r="G6" s="63">
        <v>-9.555615320237934E-2</v>
      </c>
      <c r="H6" s="63">
        <v>-0.10359413355052402</v>
      </c>
      <c r="I6" s="63">
        <v>-0.10981730838027294</v>
      </c>
    </row>
    <row r="7" spans="1:9" x14ac:dyDescent="0.3">
      <c r="A7" s="107"/>
      <c r="B7" s="122" t="s">
        <v>213</v>
      </c>
      <c r="C7" s="123">
        <v>51270.332409019997</v>
      </c>
      <c r="D7" s="123">
        <v>53151.057273758001</v>
      </c>
      <c r="E7" s="123">
        <v>54890.957499209995</v>
      </c>
      <c r="F7" s="123">
        <v>55293.873337970006</v>
      </c>
      <c r="G7" s="125">
        <v>-3.5384524056618613E-2</v>
      </c>
      <c r="H7" s="125">
        <v>-6.5960319424963706E-2</v>
      </c>
      <c r="I7" s="125">
        <v>-7.27664872445654E-2</v>
      </c>
    </row>
    <row r="8" spans="1:9" x14ac:dyDescent="0.3">
      <c r="A8" s="107"/>
      <c r="G8" s="25"/>
      <c r="H8" s="25"/>
      <c r="I8" s="25"/>
    </row>
    <row r="9" spans="1:9" x14ac:dyDescent="0.3">
      <c r="A9" s="107"/>
      <c r="B9" s="1" t="s">
        <v>30</v>
      </c>
      <c r="C9" s="1"/>
      <c r="D9" s="1"/>
      <c r="E9" s="1"/>
      <c r="F9" s="1"/>
      <c r="G9" s="63"/>
      <c r="H9" s="63"/>
      <c r="I9" s="63"/>
    </row>
    <row r="10" spans="1:9" x14ac:dyDescent="0.3">
      <c r="A10" s="107"/>
      <c r="B10" t="s">
        <v>208</v>
      </c>
      <c r="C10" s="13">
        <v>190.39400000000001</v>
      </c>
      <c r="D10" s="13">
        <v>191.28428463</v>
      </c>
      <c r="E10" s="13">
        <v>217.49328234000001</v>
      </c>
      <c r="F10" s="13">
        <v>149.53630352000079</v>
      </c>
      <c r="G10" s="63">
        <v>-4.6542486839526234E-3</v>
      </c>
      <c r="H10" s="63">
        <v>-0.12459824987898521</v>
      </c>
      <c r="I10" s="63">
        <v>0.27322927956778348</v>
      </c>
    </row>
    <row r="11" spans="1:9" x14ac:dyDescent="0.3">
      <c r="A11" s="107"/>
      <c r="B11" t="s">
        <v>209</v>
      </c>
      <c r="C11" s="13">
        <v>211.483</v>
      </c>
      <c r="D11" s="13">
        <v>216.02486827999999</v>
      </c>
      <c r="E11" s="13">
        <v>214.28071766000002</v>
      </c>
      <c r="F11" s="13">
        <v>235.81199999999998</v>
      </c>
      <c r="G11" s="63">
        <v>-2.1024747364331495E-2</v>
      </c>
      <c r="H11" s="63">
        <v>-1.3056320188544293E-2</v>
      </c>
      <c r="I11" s="63">
        <v>-0.10317117025427026</v>
      </c>
    </row>
    <row r="12" spans="1:9" x14ac:dyDescent="0.3">
      <c r="A12" s="107"/>
      <c r="B12" t="s">
        <v>210</v>
      </c>
      <c r="C12" s="13">
        <v>740.40344520999997</v>
      </c>
      <c r="D12" s="13">
        <v>856.74071923999986</v>
      </c>
      <c r="E12" s="13">
        <v>857.57319708999989</v>
      </c>
      <c r="F12" s="13">
        <v>877.49672209999994</v>
      </c>
      <c r="G12" s="63">
        <v>-0.13579052730585831</v>
      </c>
      <c r="H12" s="63">
        <v>-0.13662944723271625</v>
      </c>
      <c r="I12" s="63">
        <v>-0.15623223818080173</v>
      </c>
    </row>
    <row r="13" spans="1:9" x14ac:dyDescent="0.3">
      <c r="A13" s="107"/>
      <c r="B13" s="122" t="s">
        <v>216</v>
      </c>
      <c r="C13" s="123">
        <v>1142.2804452099999</v>
      </c>
      <c r="D13" s="123">
        <v>1264.0498721500001</v>
      </c>
      <c r="E13" s="123">
        <v>1289.3471970900002</v>
      </c>
      <c r="F13" s="123">
        <v>1262.8450256200008</v>
      </c>
      <c r="G13" s="125">
        <v>-9.6332771058221509E-2</v>
      </c>
      <c r="H13" s="125">
        <v>-0.114062955433512</v>
      </c>
      <c r="I13" s="125">
        <v>-9.5470606419666593E-2</v>
      </c>
    </row>
    <row r="14" spans="1:9" x14ac:dyDescent="0.3">
      <c r="A14" s="107"/>
      <c r="G14" s="41"/>
      <c r="H14" s="41"/>
      <c r="I14" s="41"/>
    </row>
    <row r="15" spans="1:9" x14ac:dyDescent="0.3">
      <c r="A15" s="107"/>
      <c r="B15" s="1" t="s">
        <v>214</v>
      </c>
      <c r="C15" s="1"/>
      <c r="D15" s="1"/>
      <c r="E15" s="1"/>
      <c r="F15" s="1"/>
      <c r="G15" s="63"/>
      <c r="H15" s="63"/>
      <c r="I15" s="63"/>
    </row>
    <row r="16" spans="1:9" x14ac:dyDescent="0.3">
      <c r="A16" s="107"/>
      <c r="B16" t="s">
        <v>208</v>
      </c>
      <c r="C16" s="63">
        <v>4.1270765778141962E-3</v>
      </c>
      <c r="D16" s="63">
        <v>4.005430168375252E-3</v>
      </c>
      <c r="E16" s="63">
        <v>4.4132629925926732E-3</v>
      </c>
      <c r="F16" s="63">
        <v>2.9944696057127946E-3</v>
      </c>
      <c r="G16" s="56">
        <v>1.2164640943894411E-2</v>
      </c>
      <c r="H16" s="56">
        <v>-2.861864147784771E-2</v>
      </c>
      <c r="I16" s="56">
        <v>0.11326069721014015</v>
      </c>
    </row>
    <row r="17" spans="1:9" x14ac:dyDescent="0.3">
      <c r="A17" s="107"/>
      <c r="B17" t="s">
        <v>209</v>
      </c>
      <c r="C17" s="63">
        <v>6.2193336253812376E-2</v>
      </c>
      <c r="D17" s="63">
        <v>6.2178401413678773E-2</v>
      </c>
      <c r="E17" s="63">
        <v>5.8364004115015293E-2</v>
      </c>
      <c r="F17" s="63">
        <v>6.9253188935865836E-2</v>
      </c>
      <c r="G17" s="56">
        <v>1.4934840133602745E-3</v>
      </c>
      <c r="H17" s="56">
        <v>0.38293321387970825</v>
      </c>
      <c r="I17" s="56">
        <v>-0.70598526820534602</v>
      </c>
    </row>
    <row r="18" spans="1:9" x14ac:dyDescent="0.3">
      <c r="A18" s="107"/>
      <c r="B18" t="s">
        <v>210</v>
      </c>
      <c r="C18" s="63">
        <v>0.42624860718868246</v>
      </c>
      <c r="D18" s="63">
        <v>0.44609315467929522</v>
      </c>
      <c r="E18" s="63">
        <v>0.44255823970966929</v>
      </c>
      <c r="F18" s="63">
        <v>0.44969617188063049</v>
      </c>
      <c r="G18" s="56">
        <v>-1.9844547490612763</v>
      </c>
      <c r="H18" s="56">
        <v>-1.6309632520986828</v>
      </c>
      <c r="I18" s="56">
        <v>-2.3447564691948033</v>
      </c>
    </row>
    <row r="19" spans="1:9" x14ac:dyDescent="0.3">
      <c r="A19" s="107"/>
      <c r="B19" s="122" t="s">
        <v>215</v>
      </c>
      <c r="C19" s="125">
        <v>0.65760829712445878</v>
      </c>
      <c r="D19" s="125">
        <v>0.65817345023540519</v>
      </c>
      <c r="E19" s="125">
        <v>0.66537903453022973</v>
      </c>
      <c r="F19" s="125">
        <v>0.64717800009638482</v>
      </c>
      <c r="G19" s="126">
        <v>-5.6515311094640364E-2</v>
      </c>
      <c r="H19" s="126">
        <v>-0.77707374057709444</v>
      </c>
      <c r="I19" s="126">
        <v>1.0430297028073965</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J49"/>
  <sheetViews>
    <sheetView showGridLines="0" zoomScale="85" zoomScaleNormal="85" workbookViewId="0">
      <pane xSplit="2" ySplit="3" topLeftCell="C4" activePane="bottomRight" state="frozen"/>
      <selection pane="topRight" activeCell="C1" sqref="C1"/>
      <selection pane="bottomLeft" activeCell="A4" sqref="A4"/>
      <selection pane="bottomRight"/>
    </sheetView>
  </sheetViews>
  <sheetFormatPr baseColWidth="10" defaultRowHeight="14" x14ac:dyDescent="0.3"/>
  <cols>
    <col min="1" max="1" width="4.5" customWidth="1"/>
    <col min="2" max="2" width="43.25" customWidth="1"/>
    <col min="3" max="6" width="11.25" customWidth="1"/>
    <col min="10" max="10" width="11.25" customWidth="1"/>
    <col min="11" max="17" width="9.83203125" bestFit="1" customWidth="1"/>
  </cols>
  <sheetData>
    <row r="1" spans="1:10" ht="15.5" x14ac:dyDescent="0.35">
      <c r="B1" s="19" t="s">
        <v>64</v>
      </c>
      <c r="C1" s="19"/>
      <c r="D1" s="19"/>
      <c r="E1" s="19"/>
      <c r="F1" s="19"/>
    </row>
    <row r="2" spans="1:10" ht="15" thickBot="1" x14ac:dyDescent="0.4">
      <c r="B2" s="20" t="s">
        <v>3</v>
      </c>
      <c r="C2" s="22">
        <v>45199</v>
      </c>
      <c r="D2" s="22">
        <v>45107</v>
      </c>
      <c r="E2" s="22">
        <v>44926</v>
      </c>
      <c r="F2" s="22">
        <v>44834</v>
      </c>
      <c r="G2" s="23" t="s">
        <v>263</v>
      </c>
      <c r="H2" s="23" t="s">
        <v>264</v>
      </c>
      <c r="I2" s="23" t="s">
        <v>9</v>
      </c>
    </row>
    <row r="3" spans="1:10" x14ac:dyDescent="0.3">
      <c r="A3" s="107"/>
      <c r="B3" s="1" t="s">
        <v>65</v>
      </c>
      <c r="C3" s="1"/>
      <c r="D3" s="1"/>
      <c r="E3" s="1"/>
      <c r="F3" s="1"/>
      <c r="G3" s="3"/>
      <c r="H3" s="3"/>
      <c r="I3" s="3"/>
    </row>
    <row r="4" spans="1:10" ht="14.5" thickBot="1" x14ac:dyDescent="0.35">
      <c r="A4" s="107"/>
      <c r="B4" s="37" t="s">
        <v>56</v>
      </c>
      <c r="C4" s="112">
        <v>13.696032000000001</v>
      </c>
      <c r="D4" s="112">
        <v>13.551696</v>
      </c>
      <c r="E4" s="112">
        <v>13.668885</v>
      </c>
      <c r="F4" s="112">
        <v>13.409507000000001</v>
      </c>
      <c r="G4" s="42">
        <v>1.0650770206179426E-2</v>
      </c>
      <c r="H4" s="42">
        <v>1.9860434848929624E-3</v>
      </c>
      <c r="I4" s="42">
        <v>2.1367303063416068E-2</v>
      </c>
      <c r="J4" s="13"/>
    </row>
    <row r="5" spans="1:10" x14ac:dyDescent="0.3">
      <c r="A5" s="107"/>
      <c r="B5" s="38" t="s">
        <v>41</v>
      </c>
      <c r="C5" s="113">
        <v>1723.3265241399999</v>
      </c>
      <c r="D5" s="113">
        <v>1906.9904828099995</v>
      </c>
      <c r="E5" s="113">
        <v>1924.0946004400002</v>
      </c>
      <c r="F5" s="113">
        <v>1937.9006819000001</v>
      </c>
      <c r="G5" s="43">
        <v>-9.6310894220807033E-2</v>
      </c>
      <c r="H5" s="43">
        <v>-0.1043441815460055</v>
      </c>
      <c r="I5" s="43">
        <v>-0.11072505405675515</v>
      </c>
      <c r="J5" s="13"/>
    </row>
    <row r="6" spans="1:10" x14ac:dyDescent="0.3">
      <c r="A6" s="107"/>
      <c r="B6" s="1" t="s">
        <v>66</v>
      </c>
      <c r="C6" s="14">
        <v>822.27477356999975</v>
      </c>
      <c r="D6" s="14">
        <v>856.99195798999995</v>
      </c>
      <c r="E6" s="14">
        <v>898.78760043999989</v>
      </c>
      <c r="F6" s="14">
        <v>904.32068190000007</v>
      </c>
      <c r="G6" s="41">
        <v>-4.0510513659225381E-2</v>
      </c>
      <c r="H6" s="41">
        <v>-8.5128930163860098E-2</v>
      </c>
      <c r="I6" s="41">
        <v>-9.0726564118405253E-2</v>
      </c>
      <c r="J6" s="13"/>
    </row>
    <row r="7" spans="1:10" x14ac:dyDescent="0.3">
      <c r="A7" s="107"/>
      <c r="B7" t="s">
        <v>189</v>
      </c>
      <c r="C7" s="13">
        <v>134.33628472000001</v>
      </c>
      <c r="D7" s="13">
        <v>125.13784673000001</v>
      </c>
      <c r="E7" s="13">
        <v>141.87999142000001</v>
      </c>
      <c r="F7" s="13">
        <v>144.03604880000003</v>
      </c>
      <c r="G7" s="63">
        <v>7.3506442937656916E-2</v>
      </c>
      <c r="H7" s="63">
        <v>-5.316963036506505E-2</v>
      </c>
      <c r="I7" s="63">
        <v>-6.7342614302538545E-2</v>
      </c>
      <c r="J7" s="13"/>
    </row>
    <row r="8" spans="1:10" x14ac:dyDescent="0.3">
      <c r="A8" s="107"/>
      <c r="B8" t="s">
        <v>58</v>
      </c>
      <c r="C8" s="13">
        <v>544.86525190999976</v>
      </c>
      <c r="D8" s="13">
        <v>595.56844558</v>
      </c>
      <c r="E8" s="13">
        <v>612.86688289999995</v>
      </c>
      <c r="F8" s="13">
        <v>621.40443863999997</v>
      </c>
      <c r="G8" s="63">
        <v>-8.513411690342737E-2</v>
      </c>
      <c r="H8" s="63">
        <v>-0.11095660882870034</v>
      </c>
      <c r="I8" s="63">
        <v>-0.12317129066138177</v>
      </c>
      <c r="J8" s="13"/>
    </row>
    <row r="9" spans="1:10" x14ac:dyDescent="0.3">
      <c r="A9" s="107"/>
      <c r="B9" t="s">
        <v>59</v>
      </c>
      <c r="C9" s="13">
        <v>143.07323694000002</v>
      </c>
      <c r="D9" s="13">
        <v>136.28566567999999</v>
      </c>
      <c r="E9" s="13">
        <v>144.04072611999996</v>
      </c>
      <c r="F9" s="13">
        <v>138.88019446000007</v>
      </c>
      <c r="G9" s="63">
        <v>4.9803999753996887E-2</v>
      </c>
      <c r="H9" s="63">
        <v>-6.7167752208769872E-3</v>
      </c>
      <c r="I9" s="63">
        <v>3.0191795859038889E-2</v>
      </c>
      <c r="J9" s="13"/>
    </row>
    <row r="10" spans="1:10" x14ac:dyDescent="0.3">
      <c r="A10" s="107"/>
      <c r="B10" s="1" t="s">
        <v>60</v>
      </c>
      <c r="C10" s="14">
        <v>901.05175057000019</v>
      </c>
      <c r="D10" s="14">
        <v>1049.9985248199996</v>
      </c>
      <c r="E10" s="14">
        <v>1025.3070000000005</v>
      </c>
      <c r="F10" s="14">
        <v>1033.58</v>
      </c>
      <c r="G10" s="41">
        <v>-0.14185427001007761</v>
      </c>
      <c r="H10" s="41">
        <v>-0.12118833620564398</v>
      </c>
      <c r="I10" s="41">
        <v>-0.12822253664931571</v>
      </c>
      <c r="J10" s="13"/>
    </row>
    <row r="11" spans="1:10" x14ac:dyDescent="0.3">
      <c r="A11" s="107"/>
      <c r="B11" s="16" t="s">
        <v>61</v>
      </c>
      <c r="C11" s="13">
        <v>854.72412594999798</v>
      </c>
      <c r="D11" s="13">
        <v>1001.9176871699999</v>
      </c>
      <c r="E11" s="13">
        <v>981.03201037000008</v>
      </c>
      <c r="F11" s="13">
        <v>985.69823306000023</v>
      </c>
      <c r="G11" s="63">
        <v>-0.14691183028793756</v>
      </c>
      <c r="H11" s="63">
        <v>-0.12875001333785691</v>
      </c>
      <c r="I11" s="63">
        <v>-0.13287444647578034</v>
      </c>
      <c r="J11" s="13"/>
    </row>
    <row r="12" spans="1:10" x14ac:dyDescent="0.3">
      <c r="A12" s="107"/>
      <c r="B12" t="s">
        <v>62</v>
      </c>
      <c r="C12" s="13">
        <v>46.327624620002211</v>
      </c>
      <c r="D12" s="13">
        <v>48.08083764999968</v>
      </c>
      <c r="E12" s="13">
        <v>44.274989630000384</v>
      </c>
      <c r="F12" s="13">
        <v>47.881766939999693</v>
      </c>
      <c r="G12" s="63">
        <v>-3.646386202253446E-2</v>
      </c>
      <c r="H12" s="63">
        <v>4.636104959380901E-2</v>
      </c>
      <c r="I12" s="63">
        <v>-3.2457914970952649E-2</v>
      </c>
      <c r="J12" s="13"/>
    </row>
    <row r="13" spans="1:10" x14ac:dyDescent="0.3">
      <c r="A13" s="107"/>
      <c r="B13" s="122" t="s">
        <v>64</v>
      </c>
      <c r="C13" s="123">
        <v>1737.02255614</v>
      </c>
      <c r="D13" s="123">
        <v>1920.5421788099995</v>
      </c>
      <c r="E13" s="123">
        <v>1937.7634854400003</v>
      </c>
      <c r="F13" s="123">
        <v>1951.3101889000002</v>
      </c>
      <c r="G13" s="125">
        <v>-9.5556153202379243E-2</v>
      </c>
      <c r="H13" s="125">
        <v>-0.10359413355052402</v>
      </c>
      <c r="I13" s="125">
        <v>-0.10981730838027305</v>
      </c>
      <c r="J13" s="13"/>
    </row>
    <row r="14" spans="1:10" ht="11.25" customHeight="1" x14ac:dyDescent="0.3">
      <c r="A14" s="107"/>
      <c r="G14" s="25"/>
      <c r="H14" s="25"/>
      <c r="I14" s="25"/>
      <c r="J14" s="13"/>
    </row>
    <row r="15" spans="1:10" x14ac:dyDescent="0.3">
      <c r="A15" s="107"/>
      <c r="B15" s="1" t="s">
        <v>221</v>
      </c>
      <c r="C15" s="1"/>
      <c r="D15" s="1"/>
      <c r="E15" s="1"/>
      <c r="F15" s="1"/>
      <c r="G15" s="63"/>
      <c r="H15" s="63"/>
      <c r="I15" s="63"/>
      <c r="J15" s="13"/>
    </row>
    <row r="16" spans="1:10" ht="14.5" thickBot="1" x14ac:dyDescent="0.35">
      <c r="A16" s="107"/>
      <c r="B16" s="37" t="s">
        <v>56</v>
      </c>
      <c r="C16" s="42">
        <v>2.7501728512027796E-3</v>
      </c>
      <c r="D16" s="42">
        <v>2.6648419211105509E-3</v>
      </c>
      <c r="E16" s="42">
        <v>2.3645249619802153E-3</v>
      </c>
      <c r="F16" s="42">
        <v>2.2361128754104843E-3</v>
      </c>
      <c r="G16" s="53">
        <v>8.533093009222871E-3</v>
      </c>
      <c r="H16" s="53">
        <v>3.8564788922256434E-2</v>
      </c>
      <c r="I16" s="53">
        <v>5.1405997579229534E-2</v>
      </c>
      <c r="J16" s="13"/>
    </row>
    <row r="17" spans="1:10" x14ac:dyDescent="0.3">
      <c r="A17" s="107"/>
      <c r="B17" s="38" t="s">
        <v>41</v>
      </c>
      <c r="C17" s="43">
        <v>3.7228698779616556E-2</v>
      </c>
      <c r="D17" s="43">
        <v>3.9674670743626746E-2</v>
      </c>
      <c r="E17" s="43">
        <v>3.9179170792472413E-2</v>
      </c>
      <c r="F17" s="43">
        <v>3.9310658674261444E-2</v>
      </c>
      <c r="G17" s="54">
        <v>-0.24459719640101893</v>
      </c>
      <c r="H17" s="54">
        <v>-0.1950472012855857</v>
      </c>
      <c r="I17" s="54">
        <v>-0.20819598946448872</v>
      </c>
      <c r="J17" s="13"/>
    </row>
    <row r="18" spans="1:10" x14ac:dyDescent="0.3">
      <c r="A18" s="107"/>
      <c r="B18" s="1" t="s">
        <v>66</v>
      </c>
      <c r="C18" s="41">
        <v>6.9271788417235677E-2</v>
      </c>
      <c r="D18" s="41">
        <v>6.9782655171770014E-2</v>
      </c>
      <c r="E18" s="41">
        <v>6.6119318684470005E-2</v>
      </c>
      <c r="F18" s="41">
        <v>6.5199474457993206E-2</v>
      </c>
      <c r="G18" s="55">
        <v>-5.108667545343365E-2</v>
      </c>
      <c r="H18" s="55">
        <v>0.31524697327656725</v>
      </c>
      <c r="I18" s="55">
        <v>0.40723139592424712</v>
      </c>
      <c r="J18" s="13"/>
    </row>
    <row r="19" spans="1:10" x14ac:dyDescent="0.3">
      <c r="A19" s="107"/>
      <c r="B19" t="s">
        <v>189</v>
      </c>
      <c r="C19" s="63">
        <v>0.20576529805925126</v>
      </c>
      <c r="D19" s="63">
        <v>0.18687584069903548</v>
      </c>
      <c r="E19" s="63">
        <v>0.17638031771180171</v>
      </c>
      <c r="F19" s="63">
        <v>0.16466466128565896</v>
      </c>
      <c r="G19" s="56">
        <v>1.8889457360215771</v>
      </c>
      <c r="H19" s="56">
        <v>2.9384980347449545</v>
      </c>
      <c r="I19" s="56">
        <v>4.1100636773592294</v>
      </c>
      <c r="J19" s="13"/>
    </row>
    <row r="20" spans="1:10" x14ac:dyDescent="0.3">
      <c r="A20" s="107"/>
      <c r="B20" t="s">
        <v>58</v>
      </c>
      <c r="C20" s="63">
        <v>9.4545945143945598E-2</v>
      </c>
      <c r="D20" s="63">
        <v>9.912390371340038E-2</v>
      </c>
      <c r="E20" s="63">
        <v>8.9521855098168776E-2</v>
      </c>
      <c r="F20" s="63">
        <v>8.7786898031955191E-2</v>
      </c>
      <c r="G20" s="56">
        <v>-0.4577958569454782</v>
      </c>
      <c r="H20" s="56">
        <v>0.50240900457768212</v>
      </c>
      <c r="I20" s="56">
        <v>0.67590471119904072</v>
      </c>
      <c r="J20" s="13"/>
    </row>
    <row r="21" spans="1:10" x14ac:dyDescent="0.3">
      <c r="A21" s="107"/>
      <c r="B21" t="s">
        <v>59</v>
      </c>
      <c r="C21" s="63">
        <v>2.6230602999000048E-2</v>
      </c>
      <c r="D21" s="63">
        <v>2.432404554191047E-2</v>
      </c>
      <c r="E21" s="63">
        <v>2.4236966430206921E-2</v>
      </c>
      <c r="F21" s="63">
        <v>2.3472252138508592E-2</v>
      </c>
      <c r="G21" s="56">
        <v>0.19065574570895777</v>
      </c>
      <c r="H21" s="56">
        <v>0.19936365687931273</v>
      </c>
      <c r="I21" s="56">
        <v>0.27583508604914553</v>
      </c>
      <c r="J21" s="13"/>
    </row>
    <row r="22" spans="1:10" x14ac:dyDescent="0.3">
      <c r="A22" s="107"/>
      <c r="B22" s="1" t="s">
        <v>60</v>
      </c>
      <c r="C22" s="41">
        <v>2.6178144229862175E-2</v>
      </c>
      <c r="D22" s="41">
        <v>2.9342011039989072E-2</v>
      </c>
      <c r="E22" s="41">
        <v>2.8868289139971887E-2</v>
      </c>
      <c r="F22" s="41">
        <v>2.9174907434351163E-2</v>
      </c>
      <c r="G22" s="55">
        <v>-0.31638668101268974</v>
      </c>
      <c r="H22" s="55">
        <v>-0.26901449101097119</v>
      </c>
      <c r="I22" s="55">
        <v>-0.2996763204488988</v>
      </c>
      <c r="J22" s="13"/>
    </row>
    <row r="23" spans="1:10" x14ac:dyDescent="0.3">
      <c r="A23" s="107"/>
      <c r="B23" s="16" t="s">
        <v>61</v>
      </c>
      <c r="C23" s="63">
        <v>2.7138095032355612E-2</v>
      </c>
      <c r="D23" s="63">
        <v>3.1241992467807674E-2</v>
      </c>
      <c r="E23" s="63">
        <v>3.0094553596851231E-2</v>
      </c>
      <c r="F23" s="63">
        <v>3.0273170495080982E-2</v>
      </c>
      <c r="G23" s="56">
        <v>-0.41038974354520619</v>
      </c>
      <c r="H23" s="56">
        <v>-0.29564585644956187</v>
      </c>
      <c r="I23" s="56">
        <v>-0.31350754627253696</v>
      </c>
      <c r="J23" s="13"/>
    </row>
    <row r="24" spans="1:10" x14ac:dyDescent="0.3">
      <c r="A24" s="107"/>
      <c r="B24" t="s">
        <v>62</v>
      </c>
      <c r="C24" s="63">
        <v>1.5840458937672049E-2</v>
      </c>
      <c r="D24" s="63">
        <v>1.2941535203602646E-2</v>
      </c>
      <c r="E24" s="63">
        <v>1.5170991218042633E-2</v>
      </c>
      <c r="F24" s="63">
        <v>1.6701620864418735E-2</v>
      </c>
      <c r="G24" s="56">
        <v>0.28989237340694035</v>
      </c>
      <c r="H24" s="56">
        <v>6.6946771962941687E-2</v>
      </c>
      <c r="I24" s="56">
        <v>-8.6116192674668551E-2</v>
      </c>
      <c r="J24" s="13"/>
    </row>
    <row r="25" spans="1:10" x14ac:dyDescent="0.3">
      <c r="A25" s="107"/>
      <c r="B25" s="122" t="s">
        <v>64</v>
      </c>
      <c r="C25" s="125">
        <v>3.3879681962709594E-2</v>
      </c>
      <c r="D25" s="125">
        <v>3.6133658996059505E-2</v>
      </c>
      <c r="E25" s="125">
        <v>3.5302052901297801E-2</v>
      </c>
      <c r="F25" s="125">
        <v>3.5289808275378066E-2</v>
      </c>
      <c r="G25" s="126">
        <v>-0.22539770333499104</v>
      </c>
      <c r="H25" s="126">
        <v>-0.14223709385882063</v>
      </c>
      <c r="I25" s="126">
        <v>-0.14101263126684721</v>
      </c>
      <c r="J25" s="13"/>
    </row>
    <row r="26" spans="1:10" s="21" customFormat="1" x14ac:dyDescent="0.3">
      <c r="A26" s="109"/>
      <c r="B26" s="110"/>
      <c r="C26"/>
      <c r="D26"/>
      <c r="E26"/>
      <c r="F26"/>
      <c r="G26" s="111"/>
      <c r="H26" s="111"/>
      <c r="I26" s="111"/>
      <c r="J26" s="13"/>
    </row>
    <row r="27" spans="1:10" x14ac:dyDescent="0.3">
      <c r="A27" s="107"/>
      <c r="B27" s="1" t="s">
        <v>67</v>
      </c>
      <c r="C27" s="1"/>
      <c r="D27" s="1"/>
      <c r="E27" s="1"/>
      <c r="F27" s="1"/>
      <c r="G27" s="63"/>
      <c r="H27" s="63"/>
      <c r="I27" s="63"/>
      <c r="J27" s="13"/>
    </row>
    <row r="28" spans="1:10" ht="14.5" thickBot="1" x14ac:dyDescent="0.35">
      <c r="A28" s="107"/>
      <c r="B28" s="37" t="s">
        <v>56</v>
      </c>
      <c r="C28" s="34">
        <v>12.167260000000001</v>
      </c>
      <c r="D28" s="34">
        <v>12.066033000000001</v>
      </c>
      <c r="E28" s="34">
        <v>12.153912</v>
      </c>
      <c r="F28" s="34">
        <v>8.0205710000000003</v>
      </c>
      <c r="G28" s="42">
        <v>8.3894184608976057E-3</v>
      </c>
      <c r="H28" s="42">
        <v>1.0982472145594424E-3</v>
      </c>
      <c r="I28" s="42">
        <v>0.51700670687909878</v>
      </c>
      <c r="J28" s="13"/>
    </row>
    <row r="29" spans="1:10" x14ac:dyDescent="0.3">
      <c r="A29" s="107"/>
      <c r="B29" s="38" t="s">
        <v>41</v>
      </c>
      <c r="C29" s="39">
        <v>1130.11318521</v>
      </c>
      <c r="D29" s="39">
        <v>1251.98383915</v>
      </c>
      <c r="E29" s="39">
        <v>1277.1932850900002</v>
      </c>
      <c r="F29" s="39">
        <v>1254.8244546200008</v>
      </c>
      <c r="G29" s="43">
        <v>-9.7342034400971778E-2</v>
      </c>
      <c r="H29" s="43">
        <v>-0.11515884212438209</v>
      </c>
      <c r="I29" s="43">
        <v>-9.9385431126114906E-2</v>
      </c>
      <c r="J29" s="13"/>
    </row>
    <row r="30" spans="1:10" x14ac:dyDescent="0.3">
      <c r="A30" s="107"/>
      <c r="B30" s="1" t="s">
        <v>66</v>
      </c>
      <c r="C30" s="14">
        <v>649.01693636000005</v>
      </c>
      <c r="D30" s="14">
        <v>678.75582529000008</v>
      </c>
      <c r="E30" s="14">
        <v>719.07849721000684</v>
      </c>
      <c r="F30" s="14">
        <v>661.57378064000079</v>
      </c>
      <c r="G30" s="41">
        <v>-4.3813824974973908E-2</v>
      </c>
      <c r="H30" s="41">
        <v>-9.7432423750456451E-2</v>
      </c>
      <c r="I30" s="41">
        <v>-1.8980262893510326E-2</v>
      </c>
      <c r="J30" s="13"/>
    </row>
    <row r="31" spans="1:10" x14ac:dyDescent="0.3">
      <c r="A31" s="107"/>
      <c r="B31" t="s">
        <v>189</v>
      </c>
      <c r="C31" s="13">
        <v>92.87974263000001</v>
      </c>
      <c r="D31" s="13">
        <v>91.091491279999985</v>
      </c>
      <c r="E31" s="13">
        <v>93.744664270000015</v>
      </c>
      <c r="F31" s="13">
        <v>93.056672549999988</v>
      </c>
      <c r="G31" s="63">
        <v>1.9631376376342762E-2</v>
      </c>
      <c r="H31" s="63">
        <v>-9.2263559396712908E-3</v>
      </c>
      <c r="I31" s="63">
        <v>-1.901313631270366E-3</v>
      </c>
      <c r="J31" s="13"/>
    </row>
    <row r="32" spans="1:10" x14ac:dyDescent="0.3">
      <c r="A32" s="107"/>
      <c r="B32" t="s">
        <v>58</v>
      </c>
      <c r="C32" s="13">
        <v>414.51438809000001</v>
      </c>
      <c r="D32" s="13">
        <v>440.97311856000005</v>
      </c>
      <c r="E32" s="13">
        <v>478.90235340000675</v>
      </c>
      <c r="F32" s="13">
        <v>427.07285356000079</v>
      </c>
      <c r="G32" s="63">
        <v>-6.0000778633403216E-2</v>
      </c>
      <c r="H32" s="63">
        <v>-0.13444904760412862</v>
      </c>
      <c r="I32" s="63">
        <v>-2.9405909004320278E-2</v>
      </c>
      <c r="J32" s="13"/>
    </row>
    <row r="33" spans="1:10" x14ac:dyDescent="0.3">
      <c r="A33" s="107"/>
      <c r="B33" t="s">
        <v>59</v>
      </c>
      <c r="C33" s="13">
        <v>141.62280564</v>
      </c>
      <c r="D33" s="13">
        <v>146.69121545000004</v>
      </c>
      <c r="E33" s="13">
        <v>146.43147954</v>
      </c>
      <c r="F33" s="13">
        <v>141.44425452999999</v>
      </c>
      <c r="G33" s="63">
        <v>-3.4551556440866937E-2</v>
      </c>
      <c r="H33" s="63">
        <v>-3.2839072002181328E-2</v>
      </c>
      <c r="I33" s="63">
        <v>1.262342614009327E-3</v>
      </c>
      <c r="J33" s="13"/>
    </row>
    <row r="34" spans="1:10" x14ac:dyDescent="0.3">
      <c r="A34" s="107"/>
      <c r="B34" s="1" t="s">
        <v>60</v>
      </c>
      <c r="C34" s="14">
        <v>481.09624884999999</v>
      </c>
      <c r="D34" s="14">
        <v>573.22801385999992</v>
      </c>
      <c r="E34" s="14">
        <v>558.1147878799934</v>
      </c>
      <c r="F34" s="14">
        <v>593.2506739800001</v>
      </c>
      <c r="G34" s="41">
        <v>-0.16072446353346115</v>
      </c>
      <c r="H34" s="41">
        <v>-0.13799766768866556</v>
      </c>
      <c r="I34" s="41">
        <v>-0.18905064932767543</v>
      </c>
      <c r="J34" s="13"/>
    </row>
    <row r="35" spans="1:10" x14ac:dyDescent="0.3">
      <c r="A35" s="107"/>
      <c r="B35" s="16" t="s">
        <v>61</v>
      </c>
      <c r="C35" s="13">
        <v>458.63017080749785</v>
      </c>
      <c r="D35" s="13">
        <v>550.56775121753287</v>
      </c>
      <c r="E35" s="13">
        <v>524.03339281247793</v>
      </c>
      <c r="F35" s="13">
        <v>499.10403541247172</v>
      </c>
      <c r="G35" s="63">
        <v>-0.16698686075732375</v>
      </c>
      <c r="H35" s="63">
        <v>-0.12480735560373767</v>
      </c>
      <c r="I35" s="63">
        <v>-8.1093042198156703E-2</v>
      </c>
      <c r="J35" s="13"/>
    </row>
    <row r="36" spans="1:10" x14ac:dyDescent="0.3">
      <c r="A36" s="107"/>
      <c r="B36" t="s">
        <v>62</v>
      </c>
      <c r="C36" s="13">
        <v>22.466078042502133</v>
      </c>
      <c r="D36" s="13">
        <v>22.660262642467021</v>
      </c>
      <c r="E36" s="13">
        <v>34.081395067515466</v>
      </c>
      <c r="F36" s="13">
        <v>94.146638567528342</v>
      </c>
      <c r="G36" s="63">
        <v>-8.5693887590239989E-3</v>
      </c>
      <c r="H36" s="63">
        <v>-0.34081107894801005</v>
      </c>
      <c r="I36" s="63">
        <v>-0.76137142669849078</v>
      </c>
      <c r="J36" s="13"/>
    </row>
    <row r="37" spans="1:10" x14ac:dyDescent="0.3">
      <c r="A37" s="107"/>
      <c r="B37" s="122" t="s">
        <v>64</v>
      </c>
      <c r="C37" s="123">
        <v>1142.2804452099999</v>
      </c>
      <c r="D37" s="123">
        <v>1264.0498721500001</v>
      </c>
      <c r="E37" s="123">
        <v>1289.3471970900002</v>
      </c>
      <c r="F37" s="123">
        <v>1262.8450256200008</v>
      </c>
      <c r="G37" s="125">
        <v>-9.6332771058221509E-2</v>
      </c>
      <c r="H37" s="125">
        <v>-0.114062955433512</v>
      </c>
      <c r="I37" s="125">
        <v>-9.5470606419666593E-2</v>
      </c>
      <c r="J37" s="13"/>
    </row>
    <row r="38" spans="1:10" ht="10.5" customHeight="1" x14ac:dyDescent="0.3">
      <c r="A38" s="107"/>
      <c r="G38" s="63"/>
      <c r="H38" s="63"/>
      <c r="I38" s="63"/>
      <c r="J38" s="13"/>
    </row>
    <row r="39" spans="1:10" x14ac:dyDescent="0.3">
      <c r="A39" s="107"/>
      <c r="B39" s="1" t="s">
        <v>68</v>
      </c>
      <c r="C39" s="1"/>
      <c r="D39" s="1"/>
      <c r="E39" s="1"/>
      <c r="F39" s="1"/>
      <c r="G39" s="63"/>
      <c r="H39" s="63"/>
      <c r="I39" s="63"/>
      <c r="J39" s="13"/>
    </row>
    <row r="40" spans="1:10" ht="14.5" thickBot="1" x14ac:dyDescent="0.35">
      <c r="A40" s="107"/>
      <c r="B40" s="37" t="s">
        <v>56</v>
      </c>
      <c r="C40" s="42">
        <v>0.88837847341478171</v>
      </c>
      <c r="D40" s="42">
        <v>0.89037069603686514</v>
      </c>
      <c r="E40" s="42">
        <v>0.88916630727378276</v>
      </c>
      <c r="F40" s="42">
        <v>0.59812571782094592</v>
      </c>
      <c r="G40" s="53">
        <v>-0.19922226220834283</v>
      </c>
      <c r="H40" s="53">
        <v>-7.8783385900105252E-2</v>
      </c>
      <c r="I40" s="53">
        <v>29.02527555938358</v>
      </c>
      <c r="J40" s="13"/>
    </row>
    <row r="41" spans="1:10" x14ac:dyDescent="0.3">
      <c r="A41" s="107"/>
      <c r="B41" s="38" t="s">
        <v>41</v>
      </c>
      <c r="C41" s="43">
        <v>0.65577426528264338</v>
      </c>
      <c r="D41" s="43">
        <v>0.65652338091649498</v>
      </c>
      <c r="E41" s="43">
        <v>0.66378923614147289</v>
      </c>
      <c r="F41" s="43">
        <v>0.64751742250780242</v>
      </c>
      <c r="G41" s="54">
        <v>-7.4911563385160473E-2</v>
      </c>
      <c r="H41" s="54">
        <v>-0.80149708588295177</v>
      </c>
      <c r="I41" s="54">
        <v>0.82568427748409556</v>
      </c>
      <c r="J41" s="13"/>
    </row>
    <row r="42" spans="1:10" x14ac:dyDescent="0.3">
      <c r="A42" s="107"/>
      <c r="B42" s="1" t="s">
        <v>66</v>
      </c>
      <c r="C42" s="41">
        <v>0.78929447578966694</v>
      </c>
      <c r="D42" s="41">
        <v>0.79202123072655528</v>
      </c>
      <c r="E42" s="41">
        <v>0.80005386907650178</v>
      </c>
      <c r="F42" s="41">
        <v>0.73156988873683393</v>
      </c>
      <c r="G42" s="55">
        <v>-0.27267549368883426</v>
      </c>
      <c r="H42" s="55">
        <v>-1.075939328683484</v>
      </c>
      <c r="I42" s="55">
        <v>5.7724587052833005</v>
      </c>
      <c r="J42" s="13"/>
    </row>
    <row r="43" spans="1:10" x14ac:dyDescent="0.3">
      <c r="A43" s="107"/>
      <c r="B43" t="s">
        <v>189</v>
      </c>
      <c r="C43" s="63">
        <v>0.69139728572657222</v>
      </c>
      <c r="D43" s="63">
        <v>0.72792918897302794</v>
      </c>
      <c r="E43" s="63">
        <v>0.66073209711785597</v>
      </c>
      <c r="F43" s="63">
        <v>0.64606515747466109</v>
      </c>
      <c r="G43" s="56">
        <v>-3.6531903246455721</v>
      </c>
      <c r="H43" s="56">
        <v>3.0665188608716254</v>
      </c>
      <c r="I43" s="56">
        <v>4.5332128251911126</v>
      </c>
      <c r="J43" s="13"/>
    </row>
    <row r="44" spans="1:10" x14ac:dyDescent="0.3">
      <c r="A44" s="107"/>
      <c r="B44" t="s">
        <v>58</v>
      </c>
      <c r="C44" s="63">
        <v>0.76076495360447216</v>
      </c>
      <c r="D44" s="63">
        <v>0.74042391236922256</v>
      </c>
      <c r="E44" s="63">
        <v>0.78141333258848666</v>
      </c>
      <c r="F44" s="63">
        <v>0.68727036210859471</v>
      </c>
      <c r="G44" s="56">
        <v>2.0341041235249602</v>
      </c>
      <c r="H44" s="56">
        <v>-2.0648378984014504</v>
      </c>
      <c r="I44" s="56">
        <v>7.3494591495877444</v>
      </c>
      <c r="J44" s="13"/>
    </row>
    <row r="45" spans="1:10" x14ac:dyDescent="0.3">
      <c r="A45" s="107"/>
      <c r="B45" t="s">
        <v>59</v>
      </c>
      <c r="C45" s="63">
        <v>0.98986231575505434</v>
      </c>
      <c r="D45" s="63">
        <v>1.0763510213497609</v>
      </c>
      <c r="E45" s="63">
        <v>1.0165977601224274</v>
      </c>
      <c r="F45" s="63">
        <v>1.018462388247436</v>
      </c>
      <c r="G45" s="56">
        <v>-8.6488705594706552</v>
      </c>
      <c r="H45" s="56">
        <v>-2.6735444367373074</v>
      </c>
      <c r="I45" s="56">
        <v>-2.8600072492381612</v>
      </c>
      <c r="J45" s="13"/>
    </row>
    <row r="46" spans="1:10" x14ac:dyDescent="0.3">
      <c r="A46" s="107"/>
      <c r="B46" s="1" t="s">
        <v>60</v>
      </c>
      <c r="C46" s="41">
        <v>0.53392743374135976</v>
      </c>
      <c r="D46" s="41">
        <v>0.54593220876978654</v>
      </c>
      <c r="E46" s="41">
        <v>0.54433919585060198</v>
      </c>
      <c r="F46" s="41">
        <v>0.57397654170939849</v>
      </c>
      <c r="G46" s="55">
        <v>-1.2004775028426784</v>
      </c>
      <c r="H46" s="55">
        <v>-1.0411762109242217</v>
      </c>
      <c r="I46" s="55">
        <v>-4.0049107968038733</v>
      </c>
      <c r="J46" s="13"/>
    </row>
    <row r="47" spans="1:10" x14ac:dyDescent="0.3">
      <c r="A47" s="107"/>
      <c r="B47" s="16" t="s">
        <v>61</v>
      </c>
      <c r="C47" s="63">
        <v>0.53658269011389537</v>
      </c>
      <c r="D47" s="63">
        <v>0.54951395535561154</v>
      </c>
      <c r="E47" s="63">
        <v>0.53416543728765453</v>
      </c>
      <c r="F47" s="63">
        <v>0.50634567322196966</v>
      </c>
      <c r="G47" s="56">
        <v>-1.2931265241716172</v>
      </c>
      <c r="H47" s="56">
        <v>0.24172528262408344</v>
      </c>
      <c r="I47" s="56">
        <v>3.0237016891925705</v>
      </c>
      <c r="J47" s="13"/>
    </row>
    <row r="48" spans="1:10" x14ac:dyDescent="0.3">
      <c r="A48" s="107"/>
      <c r="B48" t="s">
        <v>62</v>
      </c>
      <c r="C48" s="63">
        <v>0.48493913138819289</v>
      </c>
      <c r="D48" s="63">
        <v>0.4712950886467589</v>
      </c>
      <c r="E48" s="63">
        <v>0.76976630265368107</v>
      </c>
      <c r="F48" s="63">
        <v>1.9662315028077981</v>
      </c>
      <c r="G48" s="56">
        <v>1.3644042741433993</v>
      </c>
      <c r="H48" s="56">
        <v>-28.482717126548817</v>
      </c>
      <c r="I48" s="56">
        <v>-148.12923714196052</v>
      </c>
      <c r="J48" s="13"/>
    </row>
    <row r="49" spans="1:10" x14ac:dyDescent="0.3">
      <c r="A49" s="107"/>
      <c r="B49" s="122" t="s">
        <v>64</v>
      </c>
      <c r="C49" s="125">
        <v>0.65760829712445878</v>
      </c>
      <c r="D49" s="125">
        <v>0.6581734502354053</v>
      </c>
      <c r="E49" s="125">
        <v>0.66537903453022973</v>
      </c>
      <c r="F49" s="125">
        <v>0.64717800009638471</v>
      </c>
      <c r="G49" s="126">
        <v>-5.6515311094651466E-2</v>
      </c>
      <c r="H49" s="126">
        <v>-0.77707374057709444</v>
      </c>
      <c r="I49" s="126">
        <v>1.0430297028074076</v>
      </c>
      <c r="J49" s="13"/>
    </row>
  </sheetData>
  <pageMargins left="0.70866141732283472" right="0.70866141732283472" top="0.74803149606299213" bottom="0.74803149606299213" header="0.31496062992125984" footer="0.31496062992125984"/>
  <pageSetup paperSize="9" orientation="portrait" horizontalDpi="4294967294" verticalDpi="4294967294"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pageSetUpPr fitToPage="1"/>
  </sheetPr>
  <dimension ref="A1:J62"/>
  <sheetViews>
    <sheetView showGridLines="0" zoomScale="85" zoomScaleNormal="100" workbookViewId="0">
      <pane xSplit="2" ySplit="3" topLeftCell="C4" activePane="bottomRight" state="frozen"/>
      <selection pane="topRight"/>
      <selection pane="bottomLeft"/>
      <selection pane="bottomRight"/>
    </sheetView>
  </sheetViews>
  <sheetFormatPr baseColWidth="10" defaultRowHeight="14" x14ac:dyDescent="0.3"/>
  <cols>
    <col min="1" max="1" width="3.58203125" customWidth="1"/>
    <col min="2" max="2" width="32.58203125" customWidth="1"/>
    <col min="3" max="4" width="12.5" customWidth="1"/>
    <col min="5" max="6" width="11" customWidth="1"/>
    <col min="7" max="8" width="11.25" customWidth="1"/>
    <col min="9" max="9" width="10.58203125" customWidth="1"/>
    <col min="10" max="10" width="8.5" customWidth="1"/>
    <col min="12" max="18" width="9.83203125" bestFit="1" customWidth="1"/>
  </cols>
  <sheetData>
    <row r="1" spans="1:10" ht="15.5" x14ac:dyDescent="0.35">
      <c r="B1" s="19" t="s">
        <v>69</v>
      </c>
      <c r="C1" s="118">
        <v>44834</v>
      </c>
      <c r="D1" s="118">
        <f>EOMONTH(C1,-3)</f>
        <v>44742</v>
      </c>
      <c r="E1" s="118">
        <f t="shared" ref="E1:G1" si="0">EOMONTH(D1,-3)</f>
        <v>44651</v>
      </c>
      <c r="F1" s="118">
        <f t="shared" si="0"/>
        <v>44561</v>
      </c>
      <c r="G1" s="118">
        <f t="shared" si="0"/>
        <v>44469</v>
      </c>
    </row>
    <row r="2" spans="1:10" ht="15" thickBot="1" x14ac:dyDescent="0.4">
      <c r="B2" s="20" t="s">
        <v>3</v>
      </c>
      <c r="C2" s="22" t="s">
        <v>265</v>
      </c>
      <c r="D2" s="22" t="s">
        <v>266</v>
      </c>
      <c r="E2" s="22" t="s">
        <v>267</v>
      </c>
      <c r="F2" s="22" t="s">
        <v>268</v>
      </c>
      <c r="G2" s="22" t="s">
        <v>269</v>
      </c>
    </row>
    <row r="3" spans="1:10" x14ac:dyDescent="0.3">
      <c r="B3" s="1" t="s">
        <v>70</v>
      </c>
      <c r="C3" s="2"/>
      <c r="D3" s="2"/>
      <c r="E3" s="2"/>
      <c r="F3" s="2"/>
      <c r="G3" s="2"/>
    </row>
    <row r="4" spans="1:10" x14ac:dyDescent="0.3">
      <c r="A4" s="107"/>
      <c r="B4" s="26" t="s">
        <v>71</v>
      </c>
      <c r="C4" s="27">
        <v>1920.5421788099995</v>
      </c>
      <c r="D4" s="27">
        <v>1907.5164419299999</v>
      </c>
      <c r="E4" s="27">
        <v>1937.7634854400005</v>
      </c>
      <c r="F4" s="27">
        <v>1951.3101889000002</v>
      </c>
      <c r="G4" s="27">
        <v>1961.83549913</v>
      </c>
    </row>
    <row r="5" spans="1:10" x14ac:dyDescent="0.3">
      <c r="A5" s="107"/>
      <c r="B5" t="s">
        <v>74</v>
      </c>
      <c r="C5" s="13">
        <v>91.352931299999995</v>
      </c>
      <c r="D5" s="13">
        <v>127.61578955000007</v>
      </c>
      <c r="E5" s="13">
        <v>108.97987379999978</v>
      </c>
      <c r="F5" s="13">
        <v>94.743625789999783</v>
      </c>
      <c r="G5" s="13">
        <v>119.2683770399999</v>
      </c>
    </row>
    <row r="6" spans="1:10" x14ac:dyDescent="0.3">
      <c r="A6" s="107"/>
      <c r="B6" t="s">
        <v>72</v>
      </c>
      <c r="C6" s="13">
        <v>-274.87255397000064</v>
      </c>
      <c r="D6" s="13">
        <v>-114.59005266999992</v>
      </c>
      <c r="E6" s="59">
        <v>-139.22691730999964</v>
      </c>
      <c r="F6" s="59">
        <v>-108.28988700000002</v>
      </c>
      <c r="G6" s="59">
        <v>-129.7941295200001</v>
      </c>
    </row>
    <row r="7" spans="1:10" x14ac:dyDescent="0.3">
      <c r="A7" s="107"/>
      <c r="B7" s="122" t="s">
        <v>73</v>
      </c>
      <c r="C7" s="123">
        <v>1737.02255614</v>
      </c>
      <c r="D7" s="123">
        <v>1920.5421788099995</v>
      </c>
      <c r="E7" s="123">
        <v>1907.5164419299999</v>
      </c>
      <c r="F7" s="123">
        <v>1937.7634854400005</v>
      </c>
      <c r="G7" s="123">
        <v>1951.3101889000002</v>
      </c>
    </row>
    <row r="8" spans="1:10" x14ac:dyDescent="0.3">
      <c r="A8" s="107"/>
    </row>
    <row r="9" spans="1:10" ht="15" customHeight="1" thickBot="1" x14ac:dyDescent="0.35">
      <c r="A9" s="107"/>
      <c r="C9" s="22">
        <v>45199</v>
      </c>
      <c r="D9" s="22">
        <v>45107</v>
      </c>
      <c r="E9" s="22">
        <v>44926</v>
      </c>
      <c r="F9" s="22">
        <v>44834</v>
      </c>
      <c r="G9" s="22">
        <v>44742</v>
      </c>
      <c r="H9" s="22" t="s">
        <v>263</v>
      </c>
      <c r="I9" s="22" t="s">
        <v>264</v>
      </c>
      <c r="J9" s="22" t="s">
        <v>9</v>
      </c>
    </row>
    <row r="10" spans="1:10" x14ac:dyDescent="0.3">
      <c r="A10" s="107"/>
      <c r="B10" s="122" t="s">
        <v>75</v>
      </c>
      <c r="C10" s="124">
        <v>0.38128940077363888</v>
      </c>
      <c r="D10" s="124">
        <v>0.40909076554315155</v>
      </c>
      <c r="E10" s="124">
        <v>0.42175052248233696</v>
      </c>
      <c r="F10" s="124">
        <v>0.42856944983082462</v>
      </c>
      <c r="G10" s="124">
        <v>0.46280156823915353</v>
      </c>
      <c r="H10" s="127">
        <v>-2.7801364769512671</v>
      </c>
      <c r="I10" s="127">
        <v>-4.0461121708698089</v>
      </c>
      <c r="J10" s="127">
        <v>-4.7280049057185742</v>
      </c>
    </row>
    <row r="11" spans="1:10" ht="14.5" x14ac:dyDescent="0.3">
      <c r="A11" s="107"/>
      <c r="B11" s="75" t="s">
        <v>76</v>
      </c>
      <c r="E11" s="76"/>
      <c r="F11" s="76"/>
      <c r="G11" s="76"/>
      <c r="H11" s="76"/>
    </row>
    <row r="12" spans="1:10" x14ac:dyDescent="0.3">
      <c r="A12" s="107"/>
    </row>
    <row r="13" spans="1:10" x14ac:dyDescent="0.3">
      <c r="A13" s="107"/>
    </row>
    <row r="62" spans="2:4" x14ac:dyDescent="0.3">
      <c r="B62" s="62"/>
      <c r="C62" s="62"/>
      <c r="D62" s="62"/>
    </row>
  </sheetData>
  <pageMargins left="0.70866141732283472" right="0.70866141732283472" top="0.74803149606299213" bottom="0.74803149606299213" header="0.31496062992125984" footer="0.31496062992125984"/>
  <pageSetup paperSize="9" scale="97" orientation="portrait" horizontalDpi="4294967294" verticalDpi="4294967294"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pageSetUpPr fitToPage="1"/>
  </sheetPr>
  <dimension ref="A1:M22"/>
  <sheetViews>
    <sheetView showGridLines="0" zoomScale="85" zoomScaleNormal="85" workbookViewId="0">
      <pane xSplit="2" ySplit="3" topLeftCell="C4" activePane="bottomRight" state="frozen"/>
      <selection pane="topRight" activeCell="C1" sqref="C1"/>
      <selection pane="bottomLeft" activeCell="A4" sqref="A4"/>
      <selection pane="bottomRight"/>
    </sheetView>
  </sheetViews>
  <sheetFormatPr baseColWidth="10" defaultColWidth="10.58203125" defaultRowHeight="14" x14ac:dyDescent="0.3"/>
  <cols>
    <col min="1" max="1" width="4.5" customWidth="1"/>
    <col min="2" max="2" width="30.58203125" customWidth="1"/>
    <col min="3" max="6" width="11.25" customWidth="1"/>
    <col min="7" max="9" width="11" customWidth="1"/>
    <col min="10" max="10" width="11.25" customWidth="1"/>
    <col min="11" max="17" width="9.83203125" bestFit="1" customWidth="1"/>
  </cols>
  <sheetData>
    <row r="1" spans="1:13" ht="15.5" x14ac:dyDescent="0.35">
      <c r="B1" s="19" t="s">
        <v>77</v>
      </c>
      <c r="C1" s="19"/>
      <c r="D1" s="19"/>
      <c r="E1" s="19"/>
      <c r="F1" s="19"/>
    </row>
    <row r="2" spans="1:13" ht="15" thickBot="1" x14ac:dyDescent="0.4">
      <c r="B2" s="20" t="s">
        <v>3</v>
      </c>
      <c r="C2" s="22">
        <v>45199</v>
      </c>
      <c r="D2" s="22">
        <v>45107</v>
      </c>
      <c r="E2" s="22">
        <v>44926</v>
      </c>
      <c r="F2" s="22">
        <v>44834</v>
      </c>
      <c r="G2" s="23" t="s">
        <v>263</v>
      </c>
      <c r="H2" s="23" t="s">
        <v>264</v>
      </c>
      <c r="I2" s="23" t="s">
        <v>9</v>
      </c>
    </row>
    <row r="3" spans="1:13" x14ac:dyDescent="0.3">
      <c r="B3" s="44" t="s">
        <v>65</v>
      </c>
      <c r="C3" s="44"/>
      <c r="D3" s="44"/>
      <c r="E3" s="44"/>
      <c r="F3" s="44"/>
      <c r="G3" s="63"/>
      <c r="H3" s="63"/>
      <c r="I3" s="63"/>
    </row>
    <row r="4" spans="1:13" x14ac:dyDescent="0.3">
      <c r="A4" s="107"/>
      <c r="B4" s="4" t="s">
        <v>78</v>
      </c>
      <c r="C4" s="13">
        <v>256.90530766999791</v>
      </c>
      <c r="D4" s="13">
        <v>257.76254589999877</v>
      </c>
      <c r="E4" s="13">
        <v>251.02929013999724</v>
      </c>
      <c r="F4" s="13">
        <v>260.60395417000046</v>
      </c>
      <c r="G4" s="63">
        <v>-3.3256896459015924E-3</v>
      </c>
      <c r="H4" s="63">
        <v>2.3407696873634361E-2</v>
      </c>
      <c r="I4" s="63">
        <v>-1.4192595472246002E-2</v>
      </c>
      <c r="J4" s="13"/>
      <c r="K4" s="13"/>
      <c r="L4" s="13"/>
      <c r="M4" s="13"/>
    </row>
    <row r="5" spans="1:13" x14ac:dyDescent="0.3">
      <c r="A5" s="107"/>
      <c r="B5" s="4" t="s">
        <v>190</v>
      </c>
      <c r="C5" s="13">
        <v>376.77496404999965</v>
      </c>
      <c r="D5" s="13">
        <v>445.09377377999783</v>
      </c>
      <c r="E5" s="13">
        <v>497.94917945999759</v>
      </c>
      <c r="F5" s="13">
        <v>551.41600875999723</v>
      </c>
      <c r="G5" s="63">
        <v>-0.15349306989804576</v>
      </c>
      <c r="H5" s="63">
        <v>-0.24334655103037958</v>
      </c>
      <c r="I5" s="63">
        <v>-0.31671377315055382</v>
      </c>
      <c r="J5" s="13"/>
      <c r="K5" s="13"/>
      <c r="L5" s="13"/>
      <c r="M5" s="13"/>
    </row>
    <row r="6" spans="1:13" x14ac:dyDescent="0.3">
      <c r="A6" s="107"/>
      <c r="B6" s="4" t="s">
        <v>79</v>
      </c>
      <c r="C6" s="13">
        <v>788.73129698999787</v>
      </c>
      <c r="D6" s="13">
        <v>801.91860934999499</v>
      </c>
      <c r="E6" s="13">
        <v>867.61876448998987</v>
      </c>
      <c r="F6" s="13">
        <v>910.65374063999059</v>
      </c>
      <c r="G6" s="63">
        <v>-1.6444701751822745E-2</v>
      </c>
      <c r="H6" s="63">
        <v>-9.0924114056436092E-2</v>
      </c>
      <c r="I6" s="63">
        <v>-0.13388452515915422</v>
      </c>
      <c r="J6" s="13"/>
      <c r="K6" s="13"/>
      <c r="L6" s="13"/>
      <c r="M6" s="13"/>
    </row>
    <row r="7" spans="1:13" x14ac:dyDescent="0.3">
      <c r="A7" s="107"/>
      <c r="B7" s="4" t="s">
        <v>191</v>
      </c>
      <c r="C7" s="13">
        <v>174.91627310000018</v>
      </c>
      <c r="D7" s="13">
        <v>193.48019393000007</v>
      </c>
      <c r="E7" s="13">
        <v>216.47132059000032</v>
      </c>
      <c r="F7" s="13">
        <v>164.06679445000009</v>
      </c>
      <c r="G7" s="63">
        <v>-9.5947396231762086E-2</v>
      </c>
      <c r="H7" s="63">
        <v>-0.19196560254143769</v>
      </c>
      <c r="I7" s="63">
        <v>6.6128424623463397E-2</v>
      </c>
      <c r="J7" s="13"/>
      <c r="K7" s="13"/>
      <c r="L7" s="13"/>
      <c r="M7" s="13"/>
    </row>
    <row r="8" spans="1:13" x14ac:dyDescent="0.3">
      <c r="A8" s="107"/>
      <c r="B8" s="122" t="s">
        <v>80</v>
      </c>
      <c r="C8" s="123">
        <v>1597.3278418099956</v>
      </c>
      <c r="D8" s="123">
        <v>1698.2551229599917</v>
      </c>
      <c r="E8" s="123">
        <v>1833.068554679985</v>
      </c>
      <c r="F8" s="123">
        <v>1886.7404980199885</v>
      </c>
      <c r="G8" s="125">
        <v>-5.9429987747708871E-2</v>
      </c>
      <c r="H8" s="125">
        <v>-0.1286044170405535</v>
      </c>
      <c r="I8" s="125">
        <v>-0.15339293162664008</v>
      </c>
      <c r="J8" s="13"/>
      <c r="K8" s="13"/>
      <c r="L8" s="13"/>
      <c r="M8" s="13"/>
    </row>
    <row r="9" spans="1:13" x14ac:dyDescent="0.3">
      <c r="A9" s="107"/>
      <c r="G9" s="63"/>
      <c r="H9" s="63"/>
      <c r="I9" s="63"/>
      <c r="J9" s="13"/>
      <c r="K9" s="13"/>
      <c r="L9" s="13"/>
      <c r="M9" s="13"/>
    </row>
    <row r="10" spans="1:13" x14ac:dyDescent="0.3">
      <c r="A10" s="107"/>
      <c r="B10" s="44" t="s">
        <v>67</v>
      </c>
      <c r="C10" s="44"/>
      <c r="D10" s="44"/>
      <c r="E10" s="44"/>
      <c r="F10" s="44"/>
      <c r="G10" s="63"/>
      <c r="H10" s="63"/>
      <c r="I10" s="63"/>
      <c r="J10" s="13"/>
      <c r="K10" s="13"/>
      <c r="L10" s="13"/>
      <c r="M10" s="13"/>
    </row>
    <row r="11" spans="1:13" x14ac:dyDescent="0.3">
      <c r="A11" s="107"/>
      <c r="B11" s="4" t="s">
        <v>78</v>
      </c>
      <c r="C11" s="13">
        <v>173.76116740000023</v>
      </c>
      <c r="D11" s="13">
        <v>174.35987884000022</v>
      </c>
      <c r="E11" s="13">
        <v>175.28495806999905</v>
      </c>
      <c r="F11" s="13">
        <v>168.04108705000007</v>
      </c>
      <c r="G11" s="63">
        <v>-3.4337683874476098E-3</v>
      </c>
      <c r="H11" s="63">
        <v>-8.693219810625737E-3</v>
      </c>
      <c r="I11" s="63">
        <v>3.4039772358162433E-2</v>
      </c>
      <c r="J11" s="13"/>
      <c r="K11" s="13"/>
      <c r="L11" s="13"/>
      <c r="M11" s="13"/>
    </row>
    <row r="12" spans="1:13" x14ac:dyDescent="0.3">
      <c r="A12" s="107"/>
      <c r="B12" s="4" t="s">
        <v>190</v>
      </c>
      <c r="C12" s="13">
        <v>218.9899462700009</v>
      </c>
      <c r="D12" s="13">
        <v>253.8068745100004</v>
      </c>
      <c r="E12" s="13">
        <v>283.17480346000173</v>
      </c>
      <c r="F12" s="13">
        <v>307.37174838999977</v>
      </c>
      <c r="G12" s="63">
        <v>-0.13717882270611095</v>
      </c>
      <c r="H12" s="63">
        <v>-0.22666161115237393</v>
      </c>
      <c r="I12" s="63">
        <v>-0.28754042160002996</v>
      </c>
      <c r="J12" s="13"/>
      <c r="K12" s="13"/>
      <c r="L12" s="13"/>
      <c r="M12" s="13"/>
    </row>
    <row r="13" spans="1:13" x14ac:dyDescent="0.3">
      <c r="A13" s="107"/>
      <c r="B13" s="4" t="s">
        <v>79</v>
      </c>
      <c r="C13" s="13">
        <v>574.73561441000095</v>
      </c>
      <c r="D13" s="13">
        <v>564.89736790999905</v>
      </c>
      <c r="E13" s="13">
        <v>598.99694949999878</v>
      </c>
      <c r="F13" s="13">
        <v>641.25647250102077</v>
      </c>
      <c r="G13" s="63">
        <v>1.7415989273239729E-2</v>
      </c>
      <c r="H13" s="63">
        <v>-4.0503269858468416E-2</v>
      </c>
      <c r="I13" s="63">
        <v>-0.10373518388294152</v>
      </c>
      <c r="J13" s="13"/>
      <c r="K13" s="13"/>
      <c r="L13" s="13"/>
      <c r="M13" s="13"/>
    </row>
    <row r="14" spans="1:13" x14ac:dyDescent="0.3">
      <c r="A14" s="107"/>
      <c r="B14" s="4" t="s">
        <v>191</v>
      </c>
      <c r="C14" s="13">
        <v>95.99924416000006</v>
      </c>
      <c r="D14" s="13">
        <v>108.79131092000011</v>
      </c>
      <c r="E14" s="13">
        <v>117.18552896999975</v>
      </c>
      <c r="F14" s="13">
        <v>79.915777019999965</v>
      </c>
      <c r="G14" s="63">
        <v>-0.11758353357288547</v>
      </c>
      <c r="H14" s="63">
        <v>-0.18079267121304302</v>
      </c>
      <c r="I14" s="63">
        <v>0.20125521817769473</v>
      </c>
      <c r="J14" s="13"/>
      <c r="K14" s="13"/>
      <c r="L14" s="13"/>
      <c r="M14" s="13"/>
    </row>
    <row r="15" spans="1:13" x14ac:dyDescent="0.3">
      <c r="A15" s="107"/>
      <c r="B15" s="122" t="s">
        <v>80</v>
      </c>
      <c r="C15" s="123">
        <v>1063.4859722400022</v>
      </c>
      <c r="D15" s="123">
        <v>1101.8554321799998</v>
      </c>
      <c r="E15" s="123">
        <v>1174.6422399999992</v>
      </c>
      <c r="F15" s="123">
        <v>1196.5850849610206</v>
      </c>
      <c r="G15" s="125">
        <v>-3.4822589987222125E-2</v>
      </c>
      <c r="H15" s="125">
        <v>-9.462989153190772E-2</v>
      </c>
      <c r="I15" s="125">
        <v>-0.11123246845865054</v>
      </c>
      <c r="J15" s="13"/>
      <c r="K15" s="13"/>
      <c r="L15" s="13"/>
      <c r="M15" s="13"/>
    </row>
    <row r="16" spans="1:13" x14ac:dyDescent="0.3">
      <c r="A16" s="107"/>
      <c r="C16" s="25"/>
      <c r="D16" s="25"/>
      <c r="E16" s="25"/>
      <c r="F16" s="25"/>
      <c r="G16" s="63"/>
      <c r="H16" s="63"/>
      <c r="I16" s="63"/>
      <c r="J16" s="13"/>
      <c r="K16" s="13"/>
      <c r="L16" s="13"/>
      <c r="M16" s="13"/>
    </row>
    <row r="17" spans="1:13" x14ac:dyDescent="0.3">
      <c r="A17" s="107"/>
      <c r="B17" s="44" t="s">
        <v>81</v>
      </c>
      <c r="C17" s="44"/>
      <c r="D17" s="44"/>
      <c r="E17" s="44"/>
      <c r="F17" s="44"/>
      <c r="G17" s="63"/>
      <c r="H17" s="63"/>
      <c r="I17" s="63"/>
      <c r="J17" s="13"/>
      <c r="K17" s="13"/>
      <c r="L17" s="13"/>
      <c r="M17" s="13"/>
    </row>
    <row r="18" spans="1:13" x14ac:dyDescent="0.3">
      <c r="A18" s="107"/>
      <c r="B18" s="4" t="s">
        <v>78</v>
      </c>
      <c r="C18" s="25">
        <v>0.67636269945501215</v>
      </c>
      <c r="D18" s="25">
        <v>0.67643605175922128</v>
      </c>
      <c r="E18" s="25">
        <v>0.69826496331262333</v>
      </c>
      <c r="F18" s="25">
        <v>0.6448140343272819</v>
      </c>
      <c r="G18" s="56">
        <v>-7.335230420912886E-3</v>
      </c>
      <c r="H18" s="56">
        <v>-2.1902263857611182</v>
      </c>
      <c r="I18" s="56">
        <v>3.1548665127730247</v>
      </c>
      <c r="J18" s="13"/>
      <c r="K18" s="13"/>
      <c r="L18" s="13"/>
      <c r="M18" s="13"/>
    </row>
    <row r="19" spans="1:13" x14ac:dyDescent="0.3">
      <c r="A19" s="107"/>
      <c r="B19" s="4" t="s">
        <v>190</v>
      </c>
      <c r="C19" s="25">
        <v>0.58122212770204129</v>
      </c>
      <c r="D19" s="25">
        <v>0.57023236329397131</v>
      </c>
      <c r="E19" s="25">
        <v>0.56868213693431813</v>
      </c>
      <c r="F19" s="25">
        <v>0.55742260563164525</v>
      </c>
      <c r="G19" s="56">
        <v>1.098976440806998</v>
      </c>
      <c r="H19" s="56">
        <v>1.2539990767723164</v>
      </c>
      <c r="I19" s="56">
        <v>2.379952207039604</v>
      </c>
      <c r="J19" s="13"/>
      <c r="K19" s="13"/>
      <c r="L19" s="13"/>
      <c r="M19" s="13"/>
    </row>
    <row r="20" spans="1:13" x14ac:dyDescent="0.3">
      <c r="A20" s="107"/>
      <c r="B20" s="4" t="s">
        <v>79</v>
      </c>
      <c r="C20" s="25">
        <v>0.72868366781353844</v>
      </c>
      <c r="D20" s="25">
        <v>0.70443229689841413</v>
      </c>
      <c r="E20" s="25">
        <v>0.69039187949341507</v>
      </c>
      <c r="F20" s="25">
        <v>0.70417156805434922</v>
      </c>
      <c r="G20" s="56">
        <v>2.4251370915124304</v>
      </c>
      <c r="H20" s="56">
        <v>3.8291788320123366</v>
      </c>
      <c r="I20" s="56">
        <v>2.4512099759189221</v>
      </c>
      <c r="J20" s="13"/>
      <c r="K20" s="13"/>
      <c r="L20" s="13"/>
      <c r="M20" s="13"/>
    </row>
    <row r="21" spans="1:13" x14ac:dyDescent="0.3">
      <c r="A21" s="107"/>
      <c r="B21" s="4" t="s">
        <v>191</v>
      </c>
      <c r="C21" s="25">
        <v>0.54882969124957859</v>
      </c>
      <c r="D21" s="25">
        <v>0.56228655093947311</v>
      </c>
      <c r="E21" s="25">
        <v>0.54134436215664228</v>
      </c>
      <c r="F21" s="25">
        <v>0.48709293850654567</v>
      </c>
      <c r="G21" s="56">
        <v>-1.3456859689894518</v>
      </c>
      <c r="H21" s="56">
        <v>0.74853290929363103</v>
      </c>
      <c r="I21" s="56">
        <v>6.1736752743032923</v>
      </c>
      <c r="J21" s="13"/>
      <c r="K21" s="13"/>
      <c r="L21" s="13"/>
      <c r="M21" s="13"/>
    </row>
    <row r="22" spans="1:13" x14ac:dyDescent="0.3">
      <c r="A22" s="107"/>
      <c r="B22" s="122" t="s">
        <v>80</v>
      </c>
      <c r="C22" s="124">
        <v>0.66579066889294558</v>
      </c>
      <c r="D22" s="124">
        <v>0.64881619803949664</v>
      </c>
      <c r="E22" s="124">
        <v>0.64080649738987361</v>
      </c>
      <c r="F22" s="124">
        <v>0.63420755860000821</v>
      </c>
      <c r="G22" s="126">
        <v>1.6974470853448942</v>
      </c>
      <c r="H22" s="126">
        <v>2.4984171503071972</v>
      </c>
      <c r="I22" s="126">
        <v>3.1583110292937366</v>
      </c>
      <c r="J22" s="13"/>
      <c r="K22" s="13"/>
      <c r="L22" s="13"/>
      <c r="M22" s="13"/>
    </row>
  </sheetData>
  <pageMargins left="0.70866141732283472" right="0.70866141732283472" top="0.74803149606299213" bottom="0.74803149606299213" header="0.31496062992125984" footer="0.31496062992125984"/>
  <pageSetup paperSize="9" orientation="portrait" horizontalDpi="4294967294" verticalDpi="4294967294" r:id="rId1"/>
  <drawing r:id="rId2"/>
</worksheet>
</file>

<file path=docMetadata/LabelInfo.xml><?xml version="1.0" encoding="utf-8"?>
<clbl:labelList xmlns:clbl="http://schemas.microsoft.com/office/2020/mipLabelMetadata">
  <clbl:label id="{09af0433-28b2-4121-98b3-1dff823ab7d9}" enabled="1" method="Standard" siteId="{13c862a8-e750-476c-b911-b9ddf7af03a7}"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12</vt:i4>
      </vt:variant>
    </vt:vector>
  </HeadingPairs>
  <TitlesOfParts>
    <vt:vector size="27" baseType="lpstr">
      <vt:lpstr>MENU</vt:lpstr>
      <vt:lpstr>Key figures</vt:lpstr>
      <vt:lpstr>Balance sheet</vt:lpstr>
      <vt:lpstr>Customer funds</vt:lpstr>
      <vt:lpstr>Performing loans</vt:lpstr>
      <vt:lpstr>Stages</vt:lpstr>
      <vt:lpstr>NPLs (I)</vt:lpstr>
      <vt:lpstr>NPLs (II)</vt:lpstr>
      <vt:lpstr>Foreclosed assets (I)</vt:lpstr>
      <vt:lpstr>Foreclosed assets (II)</vt:lpstr>
      <vt:lpstr>Results</vt:lpstr>
      <vt:lpstr>Yield &amp; costs</vt:lpstr>
      <vt:lpstr>Fee income</vt:lpstr>
      <vt:lpstr>Liquidity</vt:lpstr>
      <vt:lpstr>Solvency</vt:lpstr>
      <vt:lpstr>'Balance sheet'!Área_de_impresión</vt:lpstr>
      <vt:lpstr>'Customer funds'!Área_de_impresión</vt:lpstr>
      <vt:lpstr>'Fee income'!Área_de_impresión</vt:lpstr>
      <vt:lpstr>'Foreclosed assets (I)'!Área_de_impresión</vt:lpstr>
      <vt:lpstr>'Foreclosed assets (II)'!Área_de_impresión</vt:lpstr>
      <vt:lpstr>'Key figures'!Área_de_impresión</vt:lpstr>
      <vt:lpstr>Liquidity!Área_de_impresión</vt:lpstr>
      <vt:lpstr>'NPLs (I)'!Área_de_impresión</vt:lpstr>
      <vt:lpstr>'NPLs (II)'!Área_de_impresión</vt:lpstr>
      <vt:lpstr>Results!Área_de_impresión</vt:lpstr>
      <vt:lpstr>Solvency!Área_de_impresión</vt:lpstr>
      <vt:lpstr>'Yield &amp; costs'!Área_de_impresión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2021-07-27T10:28:09Z</dcterms:created>
  <dcterms:modified xsi:type="dcterms:W3CDTF">2023-10-28T06:08:11Z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