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R:\_CorpyFinanzas\Centros\RelInversores\Datos\Privado\01. Liberbank\04. Informes Trimestrales\Excel\2021\"/>
    </mc:Choice>
  </mc:AlternateContent>
  <xr:revisionPtr revIDLastSave="0" documentId="13_ncr:1_{00A67C81-0580-462C-BAC7-E49DA2194307}" xr6:coauthVersionLast="45" xr6:coauthVersionMax="45" xr10:uidLastSave="{00000000-0000-0000-0000-000000000000}"/>
  <bookViews>
    <workbookView xWindow="-52" yWindow="-52" windowWidth="25239" windowHeight="13627" tabRatio="912" xr2:uid="{00000000-000D-0000-FFFF-FFFF00000000}"/>
  </bookViews>
  <sheets>
    <sheet name="Cover" sheetId="35" r:id="rId1"/>
    <sheet name="Index" sheetId="31" r:id="rId2"/>
    <sheet name="Key indicators" sheetId="12" r:id="rId3"/>
    <sheet name="Balance sheet" sheetId="13" r:id="rId4"/>
    <sheet name="Resources" sheetId="14" r:id="rId5"/>
    <sheet name="Inv. Cred." sheetId="4" state="hidden" r:id="rId6"/>
    <sheet name="Loans" sheetId="15" state="hidden" r:id="rId7"/>
    <sheet name="Performing Loans" sheetId="30" r:id="rId8"/>
    <sheet name="Dudosos" sheetId="5" state="hidden" r:id="rId9"/>
    <sheet name="NPL" sheetId="16" state="hidden" r:id="rId10"/>
    <sheet name="Credit Risk" sheetId="17" r:id="rId11"/>
    <sheet name="Foreclosed Assets" sheetId="25" r:id="rId12"/>
    <sheet name="Coverage" sheetId="26" r:id="rId13"/>
    <sheet name="P&amp;L " sheetId="18" r:id="rId14"/>
    <sheet name="NIM" sheetId="19" r:id="rId15"/>
    <sheet name="Fees" sheetId="20" r:id="rId16"/>
    <sheet name="Solvency" sheetId="21" r:id="rId17"/>
    <sheet name="Liquidity" sheetId="33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5" i="26" l="1"/>
  <c r="AC17" i="21" l="1"/>
  <c r="AB17" i="21"/>
  <c r="AA17" i="21"/>
  <c r="Y17" i="21"/>
  <c r="X17" i="21"/>
  <c r="W17" i="21"/>
  <c r="V17" i="21"/>
  <c r="U17" i="21"/>
  <c r="T17" i="21"/>
  <c r="S17" i="21"/>
  <c r="R17" i="21"/>
  <c r="Q17" i="21"/>
  <c r="P17" i="21"/>
  <c r="O17" i="21"/>
  <c r="AC15" i="21"/>
  <c r="AB15" i="21"/>
  <c r="AA15" i="21"/>
  <c r="Y15" i="21"/>
  <c r="X15" i="21"/>
  <c r="W15" i="21"/>
  <c r="V15" i="21"/>
  <c r="U15" i="21"/>
  <c r="T15" i="21"/>
  <c r="S15" i="21"/>
  <c r="R15" i="21"/>
  <c r="Q15" i="21"/>
  <c r="P15" i="21"/>
  <c r="O15" i="21"/>
  <c r="AC14" i="21"/>
  <c r="AB14" i="21"/>
  <c r="AA14" i="21"/>
  <c r="Y14" i="21"/>
  <c r="X14" i="21"/>
  <c r="W14" i="21"/>
  <c r="V14" i="21"/>
  <c r="U14" i="21"/>
  <c r="T14" i="21"/>
  <c r="S14" i="21"/>
  <c r="R14" i="21"/>
  <c r="Q14" i="21"/>
  <c r="P14" i="21"/>
  <c r="O14" i="21"/>
  <c r="AF16" i="17"/>
  <c r="B9" i="33" l="1"/>
  <c r="H11" i="26" l="1"/>
  <c r="I11" i="26"/>
  <c r="K11" i="26"/>
  <c r="J11" i="26"/>
  <c r="D27" i="18" l="1"/>
  <c r="C27" i="18"/>
  <c r="B27" i="18"/>
  <c r="U9" i="4" l="1"/>
  <c r="U2" i="16" l="1"/>
  <c r="U3" i="16"/>
  <c r="U4" i="16"/>
  <c r="U5" i="16"/>
  <c r="U23" i="15"/>
  <c r="U24" i="15"/>
  <c r="U25" i="15"/>
  <c r="U26" i="15"/>
  <c r="U27" i="15"/>
  <c r="U28" i="15"/>
  <c r="U29" i="15"/>
  <c r="U30" i="15"/>
  <c r="U31" i="15"/>
  <c r="U32" i="15"/>
  <c r="U33" i="15"/>
  <c r="U34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U2" i="15"/>
  <c r="U3" i="15"/>
  <c r="U4" i="15"/>
  <c r="U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P3" i="15" l="1"/>
  <c r="Q3" i="15"/>
  <c r="R3" i="15"/>
  <c r="S3" i="15"/>
  <c r="P4" i="15"/>
  <c r="Q4" i="15"/>
  <c r="R4" i="15"/>
  <c r="S4" i="15"/>
  <c r="P5" i="15"/>
  <c r="Q5" i="15"/>
  <c r="R5" i="15"/>
  <c r="S5" i="15"/>
  <c r="P6" i="15"/>
  <c r="Q6" i="15"/>
  <c r="R6" i="15"/>
  <c r="S6" i="15"/>
  <c r="P7" i="15"/>
  <c r="Q7" i="15"/>
  <c r="R7" i="15"/>
  <c r="S7" i="15"/>
  <c r="P8" i="15"/>
  <c r="Q8" i="15"/>
  <c r="R8" i="15"/>
  <c r="S8" i="15"/>
  <c r="P9" i="15"/>
  <c r="Q9" i="15"/>
  <c r="R9" i="15"/>
  <c r="S9" i="15"/>
  <c r="P10" i="15"/>
  <c r="Q10" i="15"/>
  <c r="R10" i="15"/>
  <c r="S10" i="15"/>
  <c r="P11" i="15"/>
  <c r="Q11" i="15"/>
  <c r="R11" i="15"/>
  <c r="S11" i="15"/>
  <c r="P12" i="15"/>
  <c r="Q12" i="15"/>
  <c r="R12" i="15"/>
  <c r="S12" i="15"/>
  <c r="P13" i="15"/>
  <c r="Q13" i="15"/>
  <c r="R13" i="15"/>
  <c r="S13" i="15"/>
  <c r="P14" i="15"/>
  <c r="Q14" i="15"/>
  <c r="R14" i="15"/>
  <c r="S14" i="15"/>
  <c r="P15" i="15"/>
  <c r="Q15" i="15"/>
  <c r="R15" i="15"/>
  <c r="S15" i="15"/>
  <c r="P16" i="15"/>
  <c r="Q16" i="15"/>
  <c r="R16" i="15"/>
  <c r="S16" i="15"/>
  <c r="P17" i="15"/>
  <c r="Q17" i="15"/>
  <c r="R17" i="15"/>
  <c r="S17" i="15"/>
  <c r="P18" i="15"/>
  <c r="Q18" i="15"/>
  <c r="R18" i="15"/>
  <c r="S18" i="15"/>
  <c r="P19" i="15"/>
  <c r="Q19" i="15"/>
  <c r="R19" i="15"/>
  <c r="S19" i="15"/>
  <c r="T3" i="16" l="1"/>
  <c r="T4" i="16"/>
  <c r="T5" i="16"/>
  <c r="T2" i="16"/>
  <c r="T3" i="15"/>
  <c r="T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" i="15"/>
  <c r="R2" i="16" l="1"/>
  <c r="R3" i="16"/>
  <c r="R4" i="16"/>
  <c r="R5" i="16"/>
  <c r="R2" i="15"/>
  <c r="Q5" i="16" l="1"/>
  <c r="Q4" i="16"/>
  <c r="Q3" i="16"/>
</calcChain>
</file>

<file path=xl/sharedStrings.xml><?xml version="1.0" encoding="utf-8"?>
<sst xmlns="http://schemas.openxmlformats.org/spreadsheetml/2006/main" count="499" uniqueCount="310">
  <si>
    <t>Millones de euros</t>
  </si>
  <si>
    <t xml:space="preserve">Tier 1 </t>
  </si>
  <si>
    <t>Inversión Crediticia Bruta</t>
  </si>
  <si>
    <t>INVERSIÓN CREDITICIA</t>
  </si>
  <si>
    <t xml:space="preserve"> del que: Activos Dudosos</t>
  </si>
  <si>
    <t xml:space="preserve"> del que Riesgos EPA</t>
  </si>
  <si>
    <t>INVERSIÓN CREDITICIA NO EPA</t>
  </si>
  <si>
    <t>Inversión Crediticia Bruta sin EPA</t>
  </si>
  <si>
    <t>CRÉDITO A ADMINISTRACIONES PÚBLICAS</t>
  </si>
  <si>
    <t>CRÉDITO A SECTORES PRIVADOS</t>
  </si>
  <si>
    <t>Financiación de Actividades Productivas</t>
  </si>
  <si>
    <t xml:space="preserve">     Promoción</t>
  </si>
  <si>
    <t xml:space="preserve">     Construcción no relacionada con promoción</t>
  </si>
  <si>
    <t xml:space="preserve">     Otras empresas</t>
  </si>
  <si>
    <t>Financiación a Personas Físicas</t>
  </si>
  <si>
    <t xml:space="preserve">     Adquisición y rehabilitación viviendas</t>
  </si>
  <si>
    <t xml:space="preserve">     Consumo y otros</t>
  </si>
  <si>
    <t>Deudores a la vista y riesgos sin clasificar</t>
  </si>
  <si>
    <t xml:space="preserve">Fuentes: Estados oficiales del Banco de España y otras fuentes de información internas. </t>
  </si>
  <si>
    <t>Activos Dudosos</t>
  </si>
  <si>
    <t>Liberbank sin EPA</t>
  </si>
  <si>
    <t>EPA</t>
  </si>
  <si>
    <t>TOTAL</t>
  </si>
  <si>
    <t>Los datos del 31/12/2012  excluyen la cartera de riesgos transferida a la SAREB</t>
  </si>
  <si>
    <t>TIER 1</t>
  </si>
  <si>
    <t>Key Indicators</t>
  </si>
  <si>
    <t>BALANCE SHEET</t>
  </si>
  <si>
    <t>Total Assets</t>
  </si>
  <si>
    <t>Retail Funds</t>
  </si>
  <si>
    <t>Shareholder's Equity</t>
  </si>
  <si>
    <t>Total Equity</t>
  </si>
  <si>
    <t>Loan to Deposits</t>
  </si>
  <si>
    <t>PROFIT AND LOSS ACCOUNT</t>
  </si>
  <si>
    <t>Net Interest Income</t>
  </si>
  <si>
    <t>Gross Margin</t>
  </si>
  <si>
    <t>Pre-impairment Income</t>
  </si>
  <si>
    <t>Profit attributable to the Group</t>
  </si>
  <si>
    <t>SOLVENCY</t>
  </si>
  <si>
    <t>Risk-weighted Assets</t>
  </si>
  <si>
    <t xml:space="preserve">Core Capital </t>
  </si>
  <si>
    <t>Solvency Ratio</t>
  </si>
  <si>
    <t>RISK MANAGEMENT</t>
  </si>
  <si>
    <t>Non-performing Loans (NPL)</t>
  </si>
  <si>
    <t>BANKING BUSSINESS AND RESOURCES (Units)</t>
  </si>
  <si>
    <t>Employees</t>
  </si>
  <si>
    <t>Branches</t>
  </si>
  <si>
    <t>ATMs</t>
  </si>
  <si>
    <t xml:space="preserve">Sources: Consolidated Public Finances, Bank of Spain's official statements and Other Internal Information Sources. </t>
  </si>
  <si>
    <t>Consolidated balance sheet</t>
  </si>
  <si>
    <t>In € Million</t>
  </si>
  <si>
    <t>Non current Assets held for sale</t>
  </si>
  <si>
    <t>TOTAL ASSETS</t>
  </si>
  <si>
    <t>TOTAL LIABILITIES</t>
  </si>
  <si>
    <t>Minority Interest</t>
  </si>
  <si>
    <t>TOTAL EQUITY</t>
  </si>
  <si>
    <t>TOTAL EQUITY AND LIABILITIES</t>
  </si>
  <si>
    <t>Resources</t>
  </si>
  <si>
    <t>RETAIL FUNDS</t>
  </si>
  <si>
    <t>RETAIL FUNDS ON BALANCE SHEET</t>
  </si>
  <si>
    <t>Public Administrations</t>
  </si>
  <si>
    <t>Retail customer funds (residents)</t>
  </si>
  <si>
    <t xml:space="preserve">   Demand Deposits</t>
  </si>
  <si>
    <t xml:space="preserve">   Term Deposits</t>
  </si>
  <si>
    <t xml:space="preserve">   Others (promissory notes and repurchase agreements)</t>
  </si>
  <si>
    <t xml:space="preserve">OFF-BALANCE SHEET RETAIL FUNDS </t>
  </si>
  <si>
    <t>Mutual Funds</t>
  </si>
  <si>
    <t>Pension Funds</t>
  </si>
  <si>
    <t>WHOLESALE FUNDS (capital markets)</t>
  </si>
  <si>
    <t>Bonds and EMTNs</t>
  </si>
  <si>
    <t>Wholesale Promissory Notes</t>
  </si>
  <si>
    <t>TOTAL FUNDS</t>
  </si>
  <si>
    <t>* Excluding the subordinated instruments subjected to the Subordinated Liability Exercise during 2013</t>
  </si>
  <si>
    <t>Sources: Bank of Spain's Official Statements and Other Internal Information Sources. On-balance covered bonds are not included.</t>
  </si>
  <si>
    <t>Gross loans</t>
  </si>
  <si>
    <t>LOANS</t>
  </si>
  <si>
    <t>NON APS LOANS</t>
  </si>
  <si>
    <t>Non APS Loans</t>
  </si>
  <si>
    <t>CREDIT TO PUBLIC ADMINISTRATIONS</t>
  </si>
  <si>
    <t>CREDIT TO PRIVATE SECTORS</t>
  </si>
  <si>
    <t>Productive activity financing</t>
  </si>
  <si>
    <t xml:space="preserve">     Developers</t>
  </si>
  <si>
    <t xml:space="preserve">     Civil works</t>
  </si>
  <si>
    <t xml:space="preserve">     Other companies</t>
  </si>
  <si>
    <t xml:space="preserve">     Non APS gross loans private sector breakdown</t>
  </si>
  <si>
    <t xml:space="preserve">     Consumer Financing and others</t>
  </si>
  <si>
    <t>Demand debtors and others</t>
  </si>
  <si>
    <t xml:space="preserve">  of which: Non Performing Loans</t>
  </si>
  <si>
    <t>Sources: Bank of Spain's Official Statements and other Internal Information Sources.</t>
  </si>
  <si>
    <t>Non performing loans</t>
  </si>
  <si>
    <t>Liberbank excluding APS</t>
  </si>
  <si>
    <t>APS</t>
  </si>
  <si>
    <t>NPL</t>
  </si>
  <si>
    <t>NPL ratio</t>
  </si>
  <si>
    <t>Real Estate development</t>
  </si>
  <si>
    <t>Housing purchase and rehabilitation</t>
  </si>
  <si>
    <t>Consumer Financing and others</t>
  </si>
  <si>
    <t>Profit and loss account</t>
  </si>
  <si>
    <t>Financial income</t>
  </si>
  <si>
    <t>Financial expenses</t>
  </si>
  <si>
    <t>NET INTEREST INCOME</t>
  </si>
  <si>
    <t>Dividends</t>
  </si>
  <si>
    <t>Results from equity method stakes</t>
  </si>
  <si>
    <t>Net fees</t>
  </si>
  <si>
    <t>Gains (losses) on Financial Assets and Liabilities</t>
  </si>
  <si>
    <t>Other operating results</t>
  </si>
  <si>
    <t>GROSS MARGIN</t>
  </si>
  <si>
    <t>Administrative costs</t>
  </si>
  <si>
    <t xml:space="preserve">   Staff costs</t>
  </si>
  <si>
    <t>Amortizations</t>
  </si>
  <si>
    <t>PRE-IMPAIRMENT INCOME</t>
  </si>
  <si>
    <t xml:space="preserve">Provisions </t>
  </si>
  <si>
    <t>Impairment losses on financial assets (net)</t>
  </si>
  <si>
    <t>Impairment losses on other assets (net)</t>
  </si>
  <si>
    <t>Other gains or losses</t>
  </si>
  <si>
    <t>PRE-TAX INCOME</t>
  </si>
  <si>
    <t>Income tax</t>
  </si>
  <si>
    <t>CONSOLIDATED NET PROFIT</t>
  </si>
  <si>
    <t>ATTRIBUTABLE NET PROFIT</t>
  </si>
  <si>
    <t>Aver.bal.</t>
  </si>
  <si>
    <t>Rate</t>
  </si>
  <si>
    <t>FI/FE</t>
  </si>
  <si>
    <t xml:space="preserve">Retail FI </t>
  </si>
  <si>
    <t xml:space="preserve">      of which: performing</t>
  </si>
  <si>
    <t xml:space="preserve">Retail FE </t>
  </si>
  <si>
    <t xml:space="preserve">   Sight</t>
  </si>
  <si>
    <t xml:space="preserve">   Terms</t>
  </si>
  <si>
    <t xml:space="preserve">   Others</t>
  </si>
  <si>
    <t>Wholesale FI</t>
  </si>
  <si>
    <t xml:space="preserve">   of which: fixed income</t>
  </si>
  <si>
    <t>Wholesale FE</t>
  </si>
  <si>
    <t xml:space="preserve">   Financial Institutions</t>
  </si>
  <si>
    <t xml:space="preserve">   Repos PS y PA</t>
  </si>
  <si>
    <t xml:space="preserve">   Covered bonds</t>
  </si>
  <si>
    <t xml:space="preserve">   Bonds and others</t>
  </si>
  <si>
    <t>Other FI &amp; FE</t>
  </si>
  <si>
    <t>PS: Private Sectors; PA: Public Administrations; FE: Financial Expenses; FI: Financial Income</t>
  </si>
  <si>
    <t>FEES RECEIVED</t>
  </si>
  <si>
    <t>Contingent liabilities</t>
  </si>
  <si>
    <t>Contingent commitments</t>
  </si>
  <si>
    <t>Collections and payments</t>
  </si>
  <si>
    <t>Securities services</t>
  </si>
  <si>
    <t>Non banking financial products</t>
  </si>
  <si>
    <t>Others</t>
  </si>
  <si>
    <t>NET FEES</t>
  </si>
  <si>
    <t>Source: Profit and loss account and own preparation</t>
  </si>
  <si>
    <t>Solvency</t>
  </si>
  <si>
    <t xml:space="preserve">CORE CAPITAL </t>
  </si>
  <si>
    <t>Core Capital (%)</t>
  </si>
  <si>
    <t>Total TIER 1 (%)</t>
  </si>
  <si>
    <t>TOTAL CAPITAL</t>
  </si>
  <si>
    <t>RISK WEIGHTED ASSETS</t>
  </si>
  <si>
    <t>of which:APS Loans</t>
  </si>
  <si>
    <t>Household financing</t>
  </si>
  <si>
    <t>HOUSEHOLD FINANCING</t>
  </si>
  <si>
    <t>FEES PAID</t>
  </si>
  <si>
    <t>Fees</t>
  </si>
  <si>
    <t>4Q 2015</t>
  </si>
  <si>
    <t>1Q 2016</t>
  </si>
  <si>
    <t>Saving Insurances</t>
  </si>
  <si>
    <t>Crédito a Administraciones Públicas</t>
  </si>
  <si>
    <t>Credito a Sectores Privados</t>
  </si>
  <si>
    <t xml:space="preserve">     del que: EPA</t>
  </si>
  <si>
    <t xml:space="preserve">     Grandes Empresas</t>
  </si>
  <si>
    <t xml:space="preserve">     Pymes y Autónomos</t>
  </si>
  <si>
    <t xml:space="preserve">     Adq y rehabilitación viviendas</t>
  </si>
  <si>
    <t xml:space="preserve">     of which: APS protected assets</t>
  </si>
  <si>
    <t xml:space="preserve">     Other corporates</t>
  </si>
  <si>
    <t xml:space="preserve">     Large Companies</t>
  </si>
  <si>
    <t xml:space="preserve">     SMEs and selfemployed</t>
  </si>
  <si>
    <t xml:space="preserve">     Housing purchases and rehabilitation</t>
  </si>
  <si>
    <t>Credit Risk Analysis</t>
  </si>
  <si>
    <t>TOTAL CREDIT TO OTHER SECTORS</t>
  </si>
  <si>
    <t>Foreclosed Assets</t>
  </si>
  <si>
    <t>Gross Value, In € Million</t>
  </si>
  <si>
    <t>Finished houses</t>
  </si>
  <si>
    <t>Houses under construction</t>
  </si>
  <si>
    <t>Offices, premises, warehouses and other buildings</t>
  </si>
  <si>
    <t>Land</t>
  </si>
  <si>
    <t>NPL and Foreclosed Assets Coverage</t>
  </si>
  <si>
    <t>Impairment losses</t>
  </si>
  <si>
    <t>NPL coverage ratio</t>
  </si>
  <si>
    <t>Foreclosed assets coverage ratio</t>
  </si>
  <si>
    <t>NPL and foreclosed assets</t>
  </si>
  <si>
    <t>Impaired assets coverage ratio</t>
  </si>
  <si>
    <t>2Q 2016</t>
  </si>
  <si>
    <t>3Q 2016</t>
  </si>
  <si>
    <t>Desde sep. 15 inclusive se cambia de criterio para las Pymes.</t>
  </si>
  <si>
    <t>Cash on hand, Central Banks and Other demand deposits</t>
  </si>
  <si>
    <t xml:space="preserve">Financial assets held for trading </t>
  </si>
  <si>
    <t>Fin. assets designated at fair value through profit or loss</t>
  </si>
  <si>
    <t>Available-for-sale financial assets</t>
  </si>
  <si>
    <t>Loans and receivables</t>
  </si>
  <si>
    <t>Debt securities</t>
  </si>
  <si>
    <t>Loans and advances</t>
  </si>
  <si>
    <t>of which: to customers</t>
  </si>
  <si>
    <t>Held-to-maturity investments</t>
  </si>
  <si>
    <t>Derivatives – Hedge accounting</t>
  </si>
  <si>
    <t>Investments in subsidaries, joint ventures and associates</t>
  </si>
  <si>
    <t>Tangible assets</t>
  </si>
  <si>
    <t>Intangible Assets</t>
  </si>
  <si>
    <t>Tax assets and other Assets</t>
  </si>
  <si>
    <t>Financial liabilities held for trading</t>
  </si>
  <si>
    <t>Financial liabilities measured at amortised cost</t>
  </si>
  <si>
    <t xml:space="preserve">Deposits </t>
  </si>
  <si>
    <t>Debt securities issued</t>
  </si>
  <si>
    <t xml:space="preserve">Other financial liabilities </t>
  </si>
  <si>
    <t>Liabilities under insurance and reinsurance contracts</t>
  </si>
  <si>
    <t>Provisions</t>
  </si>
  <si>
    <t>Tax liabilities and other liabilities</t>
  </si>
  <si>
    <t>Accumulated Other Comprehensive Income</t>
  </si>
  <si>
    <t>Covered Bonds (non-retained)</t>
  </si>
  <si>
    <t>4Q 2016</t>
  </si>
  <si>
    <t>Gross Performing Loans</t>
  </si>
  <si>
    <t>Gross performing loans</t>
  </si>
  <si>
    <t>PERFORMING LOANS</t>
  </si>
  <si>
    <t>1Q17</t>
  </si>
  <si>
    <t>1Q 2017</t>
  </si>
  <si>
    <t>REPURCHASE AGREEMENTS</t>
  </si>
  <si>
    <t>2Q17</t>
  </si>
  <si>
    <t>2Q 2017</t>
  </si>
  <si>
    <t>Gross Foreclosed Assets</t>
  </si>
  <si>
    <t>Credit coverage Ratio</t>
  </si>
  <si>
    <t>Foreclosed Assets coverage Ratio</t>
  </si>
  <si>
    <t>LEVERAGE RATIO</t>
  </si>
  <si>
    <t>Accumulated. In € Million</t>
  </si>
  <si>
    <t>3Q17</t>
  </si>
  <si>
    <t>3Q 2017</t>
  </si>
  <si>
    <t>Financial Results</t>
  </si>
  <si>
    <t>1. Key indicators</t>
  </si>
  <si>
    <t>2. Balance Sheet</t>
  </si>
  <si>
    <t>3. Resources</t>
  </si>
  <si>
    <t>4. Performing loans</t>
  </si>
  <si>
    <t>5. Credit risk</t>
  </si>
  <si>
    <t>6. Foreclosed assets</t>
  </si>
  <si>
    <t>7. Coverage</t>
  </si>
  <si>
    <t>8. P&amp;L</t>
  </si>
  <si>
    <t>9. NIM</t>
  </si>
  <si>
    <t>10. Fees</t>
  </si>
  <si>
    <t>11. Solvency</t>
  </si>
  <si>
    <t>Institutional Investors &amp; Analysts</t>
  </si>
  <si>
    <t>NIM</t>
  </si>
  <si>
    <t>Non-performing Loans Ratio</t>
  </si>
  <si>
    <t>4Q17</t>
  </si>
  <si>
    <t>4Q 2017</t>
  </si>
  <si>
    <t>LTD</t>
  </si>
  <si>
    <t>LCR</t>
  </si>
  <si>
    <t>Liquid assets</t>
  </si>
  <si>
    <t>Issuance capacity</t>
  </si>
  <si>
    <t>Liquidity position</t>
  </si>
  <si>
    <t>Repurchase agreements and marketable securities</t>
  </si>
  <si>
    <t>12. Liquidity</t>
  </si>
  <si>
    <t>Liquidity</t>
  </si>
  <si>
    <t>1Q18</t>
  </si>
  <si>
    <t>1Q2018</t>
  </si>
  <si>
    <t>2Q18</t>
  </si>
  <si>
    <t>2Q2018</t>
  </si>
  <si>
    <t>3Q18</t>
  </si>
  <si>
    <t>Profit from discontinued operations (net)</t>
  </si>
  <si>
    <t>3Q2018</t>
  </si>
  <si>
    <t>TOTAL NET FORECLOSED ASSETS</t>
  </si>
  <si>
    <t>4Q15</t>
  </si>
  <si>
    <t>1Q16</t>
  </si>
  <si>
    <t>2Q16</t>
  </si>
  <si>
    <t>3Q16</t>
  </si>
  <si>
    <t>4Q16</t>
  </si>
  <si>
    <t>Non performing period start</t>
  </si>
  <si>
    <t>NPL gross entries</t>
  </si>
  <si>
    <t xml:space="preserve">Refinancing and other reclassifications gross entries </t>
  </si>
  <si>
    <t>NPL gross exits</t>
  </si>
  <si>
    <t>of which write-offs</t>
  </si>
  <si>
    <t>of which foreclosures</t>
  </si>
  <si>
    <t>Non performing period end</t>
  </si>
  <si>
    <t>4Q18</t>
  </si>
  <si>
    <t>Employees (Liberbank, S.A.)</t>
  </si>
  <si>
    <t>Quarter. In € Million</t>
  </si>
  <si>
    <t>1Q2019</t>
  </si>
  <si>
    <t>Wholesale funding (net)</t>
  </si>
  <si>
    <t>2Q2019</t>
  </si>
  <si>
    <t>Retail financing</t>
  </si>
  <si>
    <t>Solvency ratio (%)</t>
  </si>
  <si>
    <t>(Property Investments not included)</t>
  </si>
  <si>
    <t>Source: Consolidated public accounts</t>
  </si>
  <si>
    <t>1Q 19</t>
  </si>
  <si>
    <t>2Q 19</t>
  </si>
  <si>
    <t>3Q 19</t>
  </si>
  <si>
    <t>3Q2019</t>
  </si>
  <si>
    <t>relacion.inversores@liberbank.es</t>
  </si>
  <si>
    <t>PRODUCTIVE ACTIVITY AND PUBLIC ADMIN. FINANCING</t>
  </si>
  <si>
    <t>Demand debtors &amp; other risks</t>
  </si>
  <si>
    <t>Other corporates and Public Admin</t>
  </si>
  <si>
    <r>
      <rPr>
        <b/>
        <sz val="9"/>
        <color theme="1"/>
        <rFont val="Lucida Fax"/>
        <family val="1"/>
      </rPr>
      <t>Phased In</t>
    </r>
    <r>
      <rPr>
        <sz val="9"/>
        <color theme="1"/>
        <rFont val="Lucida Fax"/>
        <family val="1"/>
      </rPr>
      <t>.</t>
    </r>
    <r>
      <rPr>
        <i/>
        <sz val="9"/>
        <color theme="1"/>
        <rFont val="Lucida Fax"/>
        <family val="1"/>
      </rPr>
      <t xml:space="preserve"> In € Million</t>
    </r>
  </si>
  <si>
    <r>
      <rPr>
        <b/>
        <sz val="9"/>
        <color theme="1"/>
        <rFont val="Lucida Fax"/>
        <family val="1"/>
      </rPr>
      <t>Fully Loaded</t>
    </r>
    <r>
      <rPr>
        <b/>
        <sz val="10"/>
        <color theme="1"/>
        <rFont val="Lucida Fax"/>
        <family val="1"/>
      </rPr>
      <t xml:space="preserve">. </t>
    </r>
    <r>
      <rPr>
        <i/>
        <sz val="9"/>
        <color theme="1"/>
        <rFont val="Lucida Fax"/>
        <family val="1"/>
      </rPr>
      <t>In € Million</t>
    </r>
  </si>
  <si>
    <t>Loans to businesses</t>
  </si>
  <si>
    <t>2Q 2020</t>
  </si>
  <si>
    <t>General expenses</t>
  </si>
  <si>
    <t>1Q20</t>
  </si>
  <si>
    <t>2Q20</t>
  </si>
  <si>
    <t>4Q19</t>
  </si>
  <si>
    <t>4Q 2018</t>
  </si>
  <si>
    <t>4Q 2019</t>
  </si>
  <si>
    <t xml:space="preserve">1Q 2020 </t>
  </si>
  <si>
    <t>3Q 2020</t>
  </si>
  <si>
    <t>3Q20</t>
  </si>
  <si>
    <t>4Q 2020</t>
  </si>
  <si>
    <t>4Q 20</t>
  </si>
  <si>
    <t>Liberbank results 1Q 2021</t>
  </si>
  <si>
    <t>1Q 2021</t>
  </si>
  <si>
    <t>May 5th 2021</t>
  </si>
  <si>
    <t>1Q21</t>
  </si>
  <si>
    <t>Note: the historical series prior to 1Q2021 is corrected to consider the number of days in the quarter in the annualization of the financial income and cost rates for the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</si>
</sst>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C0A]mmm\-yy;@"/>
    <numFmt numFmtId="166" formatCode="#,##0.0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20"/>
      <color theme="7"/>
      <name val="Lucida Fax"/>
      <family val="1"/>
    </font>
    <font>
      <sz val="10"/>
      <name val="Lucida Fax"/>
      <family val="1"/>
    </font>
    <font>
      <i/>
      <sz val="10"/>
      <color theme="1"/>
      <name val="Lucida Fax"/>
      <family val="1"/>
    </font>
    <font>
      <sz val="10"/>
      <color theme="1"/>
      <name val="Lucida Fax"/>
      <family val="1"/>
    </font>
    <font>
      <b/>
      <sz val="10"/>
      <color theme="7"/>
      <name val="Lucida Fax"/>
      <family val="1"/>
    </font>
    <font>
      <i/>
      <sz val="10"/>
      <color rgb="FF005172"/>
      <name val="Lucida Fax"/>
      <family val="1"/>
    </font>
    <font>
      <sz val="10"/>
      <color rgb="FF005172"/>
      <name val="Lucida Fax"/>
      <family val="1"/>
    </font>
    <font>
      <sz val="8"/>
      <color theme="1"/>
      <name val="Lucida Fax"/>
      <family val="1"/>
    </font>
    <font>
      <sz val="10"/>
      <color rgb="FFFF0000"/>
      <name val="Lucida Fax"/>
      <family val="1"/>
    </font>
    <font>
      <sz val="11"/>
      <color theme="1"/>
      <name val="Lucida Fax"/>
      <family val="1"/>
    </font>
    <font>
      <sz val="9"/>
      <color rgb="FF005172"/>
      <name val="Lucida Fax"/>
      <family val="1"/>
    </font>
    <font>
      <sz val="9"/>
      <color theme="1"/>
      <name val="Lucida Fax"/>
      <family val="1"/>
    </font>
    <font>
      <sz val="9"/>
      <name val="Lucida Fax"/>
      <family val="1"/>
    </font>
    <font>
      <sz val="8"/>
      <name val="Lucida Fax"/>
      <family val="1"/>
    </font>
    <font>
      <b/>
      <sz val="9"/>
      <color theme="7"/>
      <name val="Lucida Fax"/>
      <family val="1"/>
    </font>
    <font>
      <b/>
      <sz val="10"/>
      <color rgb="FF005172"/>
      <name val="Lucida Fax"/>
      <family val="1"/>
    </font>
    <font>
      <sz val="11"/>
      <color rgb="FF005172"/>
      <name val="Lucida Fax"/>
      <family val="1"/>
    </font>
    <font>
      <b/>
      <sz val="9"/>
      <color theme="1"/>
      <name val="Lucida Fax"/>
      <family val="1"/>
    </font>
    <font>
      <b/>
      <sz val="9"/>
      <color rgb="FFE98300"/>
      <name val="Lucida Fax"/>
      <family val="1"/>
    </font>
    <font>
      <i/>
      <sz val="9"/>
      <color rgb="FF005172"/>
      <name val="Lucida Fax"/>
      <family val="1"/>
    </font>
    <font>
      <sz val="7"/>
      <color theme="1"/>
      <name val="Lucida Fax"/>
      <family val="1"/>
    </font>
    <font>
      <b/>
      <sz val="18"/>
      <color rgb="FFCDA788"/>
      <name val="Lucida Fax"/>
      <family val="1"/>
    </font>
    <font>
      <b/>
      <sz val="9"/>
      <color rgb="FFCDA788"/>
      <name val="Lucida Fax"/>
      <family val="1"/>
    </font>
    <font>
      <i/>
      <sz val="9"/>
      <color theme="1"/>
      <name val="Lucida Fax"/>
      <family val="1"/>
    </font>
    <font>
      <b/>
      <sz val="18"/>
      <color theme="7"/>
      <name val="Lucida Fax"/>
      <family val="1"/>
    </font>
    <font>
      <b/>
      <sz val="12"/>
      <color rgb="FF00B050"/>
      <name val="Lucida Fax"/>
      <family val="1"/>
    </font>
    <font>
      <sz val="11"/>
      <color theme="1"/>
      <name val="Century Gothic"/>
      <family val="2"/>
    </font>
    <font>
      <sz val="11"/>
      <name val="Lucida Fax"/>
      <family val="1"/>
    </font>
    <font>
      <b/>
      <sz val="12"/>
      <color indexed="8"/>
      <name val="Lucida Fax"/>
      <family val="1"/>
    </font>
    <font>
      <i/>
      <sz val="9"/>
      <name val="Lucida Fax"/>
      <family val="1"/>
    </font>
    <font>
      <b/>
      <sz val="9"/>
      <name val="Lucida Fax"/>
      <family val="1"/>
    </font>
    <font>
      <sz val="6"/>
      <color theme="1"/>
      <name val="Lucida Fax"/>
      <family val="1"/>
    </font>
    <font>
      <b/>
      <sz val="10"/>
      <color theme="1"/>
      <name val="Lucida Fax"/>
      <family val="1"/>
    </font>
    <font>
      <b/>
      <sz val="9"/>
      <color rgb="FF3D3935"/>
      <name val="Lucida Fax"/>
      <family val="1"/>
    </font>
    <font>
      <sz val="12"/>
      <name val="Lucida Fax"/>
      <family val="1"/>
    </font>
    <font>
      <b/>
      <sz val="12"/>
      <color theme="0"/>
      <name val="Lucida Fax"/>
      <family val="1"/>
    </font>
    <font>
      <b/>
      <sz val="12"/>
      <name val="Lucida Fax"/>
      <family val="1"/>
    </font>
    <font>
      <b/>
      <sz val="9"/>
      <color theme="1" tint="0.249977111117893"/>
      <name val="Lucida Fax"/>
      <family val="1"/>
    </font>
    <font>
      <u/>
      <sz val="10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3D3935"/>
      <name val="Lucida Fax"/>
      <family val="1"/>
    </font>
    <font>
      <i/>
      <sz val="8"/>
      <color theme="1"/>
      <name val="Lucida Fax"/>
      <family val="1"/>
    </font>
    <font>
      <i/>
      <sz val="8"/>
      <name val="Lucida Fax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name val="Lucida Fax"/>
      <family val="1"/>
    </font>
    <font>
      <sz val="10"/>
      <color theme="5" tint="-0.499984740745262"/>
      <name val="Lucida Fax"/>
      <family val="1"/>
    </font>
    <font>
      <b/>
      <u/>
      <sz val="14"/>
      <color theme="5" tint="-0.499984740745262"/>
      <name val="Lucida Fax"/>
      <family val="1"/>
    </font>
    <font>
      <b/>
      <sz val="16"/>
      <name val="Lucida Fax"/>
      <family val="1"/>
    </font>
    <font>
      <b/>
      <sz val="14"/>
      <name val="Lucida Fax"/>
      <family val="1"/>
    </font>
    <font>
      <b/>
      <sz val="12"/>
      <color theme="5" tint="-0.499984740745262"/>
      <name val="Lucida Fax"/>
      <family val="1"/>
    </font>
    <font>
      <sz val="10"/>
      <color theme="5" tint="-0.499984740745262"/>
      <name val="Arial"/>
      <family val="2"/>
    </font>
    <font>
      <i/>
      <sz val="7"/>
      <color theme="1"/>
      <name val="Lucida Fax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thin">
        <color theme="0"/>
      </bottom>
      <diagonal/>
    </border>
    <border>
      <left/>
      <right/>
      <top style="hair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/>
      <right style="hair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/>
    <xf numFmtId="165" fontId="6" fillId="0" borderId="0"/>
    <xf numFmtId="9" fontId="6" fillId="0" borderId="0" applyFont="0" applyFill="0" applyBorder="0" applyAlignment="0" applyProtection="0"/>
    <xf numFmtId="165" fontId="6" fillId="0" borderId="0"/>
    <xf numFmtId="165" fontId="7" fillId="0" borderId="0"/>
    <xf numFmtId="165" fontId="4" fillId="0" borderId="0"/>
    <xf numFmtId="165" fontId="4" fillId="0" borderId="0"/>
    <xf numFmtId="165" fontId="6" fillId="0" borderId="0"/>
    <xf numFmtId="165" fontId="6" fillId="0" borderId="0"/>
    <xf numFmtId="165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6" fillId="0" borderId="0"/>
    <xf numFmtId="166" fontId="6" fillId="0" borderId="0">
      <alignment vertical="top"/>
    </xf>
    <xf numFmtId="9" fontId="8" fillId="0" borderId="0" applyFont="0" applyFill="0" applyBorder="0" applyAlignment="0" applyProtection="0"/>
    <xf numFmtId="165" fontId="3" fillId="0" borderId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40" fontId="6" fillId="0" borderId="0"/>
    <xf numFmtId="0" fontId="6" fillId="0" borderId="0"/>
    <xf numFmtId="9" fontId="6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69">
    <xf numFmtId="0" fontId="0" fillId="0" borderId="0" xfId="0"/>
    <xf numFmtId="165" fontId="9" fillId="0" borderId="0" xfId="1" applyFont="1" applyFill="1"/>
    <xf numFmtId="3" fontId="10" fillId="0" borderId="0" xfId="0" applyNumberFormat="1" applyFont="1"/>
    <xf numFmtId="0" fontId="10" fillId="0" borderId="0" xfId="0" applyFont="1"/>
    <xf numFmtId="14" fontId="12" fillId="0" borderId="0" xfId="0" applyNumberFormat="1" applyFont="1" applyFill="1"/>
    <xf numFmtId="0" fontId="10" fillId="0" borderId="0" xfId="0" applyFont="1" applyFill="1"/>
    <xf numFmtId="165" fontId="13" fillId="0" borderId="1" xfId="1" applyFont="1" applyFill="1" applyBorder="1" applyAlignment="1">
      <alignment horizontal="left"/>
    </xf>
    <xf numFmtId="165" fontId="12" fillId="3" borderId="2" xfId="29" applyNumberFormat="1" applyFont="1" applyBorder="1"/>
    <xf numFmtId="3" fontId="12" fillId="3" borderId="2" xfId="29" applyNumberFormat="1" applyFont="1" applyBorder="1"/>
    <xf numFmtId="165" fontId="12" fillId="3" borderId="2" xfId="29" quotePrefix="1" applyNumberFormat="1" applyFont="1" applyBorder="1" applyAlignment="1">
      <alignment horizontal="left"/>
    </xf>
    <xf numFmtId="165" fontId="14" fillId="0" borderId="0" xfId="1" applyFont="1" applyFill="1" applyBorder="1"/>
    <xf numFmtId="165" fontId="15" fillId="0" borderId="0" xfId="1" applyFont="1" applyFill="1"/>
    <xf numFmtId="164" fontId="10" fillId="0" borderId="0" xfId="19" applyNumberFormat="1" applyFont="1"/>
    <xf numFmtId="165" fontId="18" fillId="0" borderId="0" xfId="0" applyNumberFormat="1" applyFont="1" applyFill="1"/>
    <xf numFmtId="165" fontId="17" fillId="0" borderId="0" xfId="0" applyNumberFormat="1" applyFont="1" applyFill="1"/>
    <xf numFmtId="165" fontId="12" fillId="2" borderId="2" xfId="29" quotePrefix="1" applyNumberFormat="1" applyFont="1" applyFill="1" applyBorder="1" applyAlignment="1">
      <alignment horizontal="left"/>
    </xf>
    <xf numFmtId="165" fontId="12" fillId="2" borderId="2" xfId="29" applyNumberFormat="1" applyFont="1" applyFill="1" applyBorder="1"/>
    <xf numFmtId="165" fontId="15" fillId="0" borderId="0" xfId="1" quotePrefix="1" applyFont="1" applyFill="1" applyAlignment="1">
      <alignment horizontal="left"/>
    </xf>
    <xf numFmtId="165" fontId="10" fillId="0" borderId="0" xfId="1" applyFont="1" applyFill="1" applyAlignment="1">
      <alignment horizontal="left"/>
    </xf>
    <xf numFmtId="165" fontId="10" fillId="0" borderId="0" xfId="1" applyFont="1" applyFill="1"/>
    <xf numFmtId="3" fontId="20" fillId="3" borderId="2" xfId="29" applyNumberFormat="1" applyFont="1" applyBorder="1"/>
    <xf numFmtId="9" fontId="20" fillId="3" borderId="2" xfId="29" applyNumberFormat="1" applyFont="1" applyBorder="1"/>
    <xf numFmtId="164" fontId="20" fillId="3" borderId="2" xfId="29" applyNumberFormat="1" applyFont="1" applyBorder="1"/>
    <xf numFmtId="3" fontId="21" fillId="0" borderId="0" xfId="0" applyNumberFormat="1" applyFont="1"/>
    <xf numFmtId="0" fontId="21" fillId="0" borderId="0" xfId="0" applyFont="1"/>
    <xf numFmtId="0" fontId="22" fillId="0" borderId="0" xfId="0" applyFont="1"/>
    <xf numFmtId="165" fontId="16" fillId="0" borderId="0" xfId="0" applyNumberFormat="1" applyFont="1" applyFill="1"/>
    <xf numFmtId="165" fontId="9" fillId="0" borderId="0" xfId="0" applyNumberFormat="1" applyFont="1" applyFill="1"/>
    <xf numFmtId="165" fontId="12" fillId="0" borderId="0" xfId="0" applyNumberFormat="1" applyFont="1" applyFill="1" applyBorder="1"/>
    <xf numFmtId="165" fontId="13" fillId="0" borderId="7" xfId="0" applyNumberFormat="1" applyFont="1" applyFill="1" applyBorder="1" applyAlignment="1">
      <alignment horizontal="left"/>
    </xf>
    <xf numFmtId="3" fontId="13" fillId="0" borderId="8" xfId="0" applyNumberFormat="1" applyFont="1" applyFill="1" applyBorder="1" applyAlignment="1">
      <alignment horizontal="right"/>
    </xf>
    <xf numFmtId="165" fontId="18" fillId="0" borderId="0" xfId="0" applyNumberFormat="1" applyFont="1"/>
    <xf numFmtId="3" fontId="23" fillId="0" borderId="8" xfId="0" applyNumberFormat="1" applyFont="1" applyFill="1" applyBorder="1" applyAlignment="1">
      <alignment horizontal="right"/>
    </xf>
    <xf numFmtId="14" fontId="20" fillId="0" borderId="0" xfId="0" applyNumberFormat="1" applyFont="1" applyFill="1"/>
    <xf numFmtId="3" fontId="24" fillId="2" borderId="0" xfId="10" applyNumberFormat="1" applyFont="1" applyFill="1" applyBorder="1"/>
    <xf numFmtId="165" fontId="15" fillId="0" borderId="0" xfId="10" quotePrefix="1" applyFont="1" applyFill="1" applyBorder="1" applyAlignment="1">
      <alignment horizontal="left"/>
    </xf>
    <xf numFmtId="165" fontId="11" fillId="0" borderId="3" xfId="0" quotePrefix="1" applyNumberFormat="1" applyFont="1" applyFill="1" applyBorder="1" applyAlignment="1">
      <alignment horizontal="left"/>
    </xf>
    <xf numFmtId="1" fontId="24" fillId="0" borderId="0" xfId="0" applyNumberFormat="1" applyFont="1" applyFill="1"/>
    <xf numFmtId="165" fontId="25" fillId="0" borderId="0" xfId="0" applyNumberFormat="1" applyFont="1" applyFill="1"/>
    <xf numFmtId="14" fontId="26" fillId="0" borderId="0" xfId="0" applyNumberFormat="1" applyFont="1" applyFill="1"/>
    <xf numFmtId="164" fontId="23" fillId="0" borderId="8" xfId="19" applyNumberFormat="1" applyFont="1" applyFill="1" applyBorder="1" applyAlignment="1">
      <alignment horizontal="right"/>
    </xf>
    <xf numFmtId="14" fontId="29" fillId="0" borderId="0" xfId="0" applyNumberFormat="1" applyFont="1" applyFill="1" applyAlignment="1">
      <alignment horizontal="right" wrapText="1"/>
    </xf>
    <xf numFmtId="0" fontId="10" fillId="0" borderId="0" xfId="0" applyFont="1" applyAlignment="1" applyProtection="1">
      <alignment vertical="top" indent="4"/>
      <protection locked="0"/>
    </xf>
    <xf numFmtId="3" fontId="23" fillId="0" borderId="5" xfId="0" applyNumberFormat="1" applyFont="1" applyFill="1" applyBorder="1" applyAlignment="1">
      <alignment horizontal="right"/>
    </xf>
    <xf numFmtId="165" fontId="20" fillId="3" borderId="2" xfId="29" applyNumberFormat="1" applyFont="1" applyBorder="1"/>
    <xf numFmtId="1" fontId="10" fillId="0" borderId="0" xfId="0" applyNumberFormat="1" applyFont="1"/>
    <xf numFmtId="165" fontId="20" fillId="3" borderId="2" xfId="29" applyNumberFormat="1" applyFont="1" applyBorder="1" applyAlignment="1">
      <alignment horizontal="left"/>
    </xf>
    <xf numFmtId="165" fontId="20" fillId="3" borderId="0" xfId="29" applyNumberFormat="1" applyFont="1" applyBorder="1" applyAlignment="1">
      <alignment horizontal="left"/>
    </xf>
    <xf numFmtId="165" fontId="20" fillId="3" borderId="2" xfId="29" quotePrefix="1" applyNumberFormat="1" applyFont="1" applyBorder="1" applyAlignment="1">
      <alignment horizontal="left"/>
    </xf>
    <xf numFmtId="14" fontId="10" fillId="0" borderId="0" xfId="0" applyNumberFormat="1" applyFont="1" applyFill="1"/>
    <xf numFmtId="0" fontId="23" fillId="0" borderId="7" xfId="0" applyFont="1" applyFill="1" applyBorder="1" applyAlignment="1">
      <alignment horizontal="left"/>
    </xf>
    <xf numFmtId="0" fontId="20" fillId="0" borderId="0" xfId="0" applyFont="1" applyFill="1" applyBorder="1"/>
    <xf numFmtId="0" fontId="33" fillId="0" borderId="0" xfId="0" applyFont="1" applyFill="1"/>
    <xf numFmtId="0" fontId="30" fillId="2" borderId="0" xfId="0" applyFont="1" applyFill="1" applyBorder="1"/>
    <xf numFmtId="0" fontId="0" fillId="2" borderId="0" xfId="0" applyFill="1"/>
    <xf numFmtId="165" fontId="20" fillId="2" borderId="4" xfId="29" applyNumberFormat="1" applyFont="1" applyFill="1" applyBorder="1"/>
    <xf numFmtId="3" fontId="20" fillId="2" borderId="2" xfId="29" applyNumberFormat="1" applyFont="1" applyFill="1" applyBorder="1"/>
    <xf numFmtId="165" fontId="20" fillId="2" borderId="2" xfId="29" applyNumberFormat="1" applyFont="1" applyFill="1" applyBorder="1"/>
    <xf numFmtId="0" fontId="31" fillId="2" borderId="7" xfId="0" applyFont="1" applyFill="1" applyBorder="1" applyAlignment="1">
      <alignment horizontal="left"/>
    </xf>
    <xf numFmtId="0" fontId="23" fillId="2" borderId="0" xfId="0" applyFont="1" applyFill="1"/>
    <xf numFmtId="0" fontId="30" fillId="2" borderId="0" xfId="0" applyFont="1" applyFill="1"/>
    <xf numFmtId="0" fontId="25" fillId="2" borderId="0" xfId="0" applyFont="1" applyFill="1"/>
    <xf numFmtId="165" fontId="20" fillId="2" borderId="0" xfId="29" applyNumberFormat="1" applyFont="1" applyFill="1" applyBorder="1"/>
    <xf numFmtId="3" fontId="20" fillId="2" borderId="0" xfId="29" applyNumberFormat="1" applyFont="1" applyFill="1" applyBorder="1"/>
    <xf numFmtId="164" fontId="31" fillId="2" borderId="0" xfId="19" applyNumberFormat="1" applyFont="1" applyFill="1" applyBorder="1" applyAlignment="1">
      <alignment horizontal="right"/>
    </xf>
    <xf numFmtId="0" fontId="10" fillId="2" borderId="0" xfId="0" applyFont="1" applyFill="1"/>
    <xf numFmtId="0" fontId="18" fillId="0" borderId="0" xfId="0" applyFont="1"/>
    <xf numFmtId="165" fontId="20" fillId="3" borderId="2" xfId="29" quotePrefix="1" applyNumberFormat="1" applyFont="1" applyBorder="1" applyAlignment="1">
      <alignment horizontal="left" indent="1"/>
    </xf>
    <xf numFmtId="165" fontId="20" fillId="3" borderId="2" xfId="29" applyNumberFormat="1" applyFont="1" applyBorder="1" applyAlignment="1">
      <alignment horizontal="left" indent="2"/>
    </xf>
    <xf numFmtId="0" fontId="33" fillId="2" borderId="0" xfId="0" applyFont="1" applyFill="1"/>
    <xf numFmtId="0" fontId="20" fillId="2" borderId="0" xfId="0" applyFont="1" applyFill="1" applyBorder="1"/>
    <xf numFmtId="9" fontId="34" fillId="2" borderId="0" xfId="19" applyFont="1" applyFill="1" applyBorder="1" applyAlignment="1">
      <alignment vertical="center"/>
    </xf>
    <xf numFmtId="3" fontId="36" fillId="2" borderId="0" xfId="7" applyNumberFormat="1" applyFont="1" applyFill="1" applyBorder="1" applyAlignment="1">
      <alignment vertical="center"/>
    </xf>
    <xf numFmtId="2" fontId="18" fillId="2" borderId="0" xfId="0" applyNumberFormat="1" applyFont="1" applyFill="1"/>
    <xf numFmtId="3" fontId="37" fillId="2" borderId="0" xfId="7" applyNumberFormat="1" applyFont="1" applyFill="1" applyBorder="1" applyAlignment="1">
      <alignment horizontal="center" vertical="center"/>
    </xf>
    <xf numFmtId="0" fontId="35" fillId="2" borderId="0" xfId="0" applyFont="1" applyFill="1"/>
    <xf numFmtId="165" fontId="6" fillId="2" borderId="0" xfId="7" applyFill="1"/>
    <xf numFmtId="0" fontId="23" fillId="2" borderId="9" xfId="0" applyFont="1" applyFill="1" applyBorder="1" applyAlignment="1">
      <alignment horizontal="left"/>
    </xf>
    <xf numFmtId="3" fontId="23" fillId="2" borderId="10" xfId="0" applyNumberFormat="1" applyFont="1" applyFill="1" applyBorder="1" applyAlignment="1">
      <alignment horizontal="right"/>
    </xf>
    <xf numFmtId="0" fontId="23" fillId="2" borderId="11" xfId="0" applyFont="1" applyFill="1" applyBorder="1" applyAlignment="1">
      <alignment horizontal="left"/>
    </xf>
    <xf numFmtId="3" fontId="23" fillId="2" borderId="12" xfId="0" applyNumberFormat="1" applyFont="1" applyFill="1" applyBorder="1" applyAlignment="1">
      <alignment horizontal="right"/>
    </xf>
    <xf numFmtId="164" fontId="23" fillId="2" borderId="12" xfId="19" applyNumberFormat="1" applyFont="1" applyFill="1" applyBorder="1" applyAlignment="1">
      <alignment horizontal="right"/>
    </xf>
    <xf numFmtId="164" fontId="23" fillId="2" borderId="13" xfId="19" applyNumberFormat="1" applyFont="1" applyFill="1" applyBorder="1" applyAlignment="1">
      <alignment horizontal="right"/>
    </xf>
    <xf numFmtId="3" fontId="20" fillId="2" borderId="0" xfId="0" applyNumberFormat="1" applyFont="1" applyFill="1" applyBorder="1"/>
    <xf numFmtId="0" fontId="23" fillId="2" borderId="0" xfId="0" applyFont="1" applyFill="1" applyBorder="1"/>
    <xf numFmtId="14" fontId="26" fillId="2" borderId="0" xfId="0" applyNumberFormat="1" applyFont="1" applyFill="1" applyBorder="1"/>
    <xf numFmtId="14" fontId="26" fillId="2" borderId="0" xfId="0" applyNumberFormat="1" applyFont="1" applyFill="1" applyBorder="1" applyAlignment="1">
      <alignment horizontal="right" wrapText="1"/>
    </xf>
    <xf numFmtId="164" fontId="20" fillId="2" borderId="0" xfId="29" applyNumberFormat="1" applyFont="1" applyFill="1" applyBorder="1"/>
    <xf numFmtId="0" fontId="33" fillId="2" borderId="0" xfId="0" applyFont="1" applyFill="1" applyBorder="1"/>
    <xf numFmtId="9" fontId="20" fillId="2" borderId="0" xfId="0" applyNumberFormat="1" applyFont="1" applyFill="1" applyBorder="1"/>
    <xf numFmtId="165" fontId="21" fillId="2" borderId="0" xfId="7" applyFont="1" applyFill="1" applyBorder="1"/>
    <xf numFmtId="0" fontId="19" fillId="2" borderId="0" xfId="0" quotePrefix="1" applyFont="1" applyFill="1" applyBorder="1" applyAlignment="1">
      <alignment horizontal="left"/>
    </xf>
    <xf numFmtId="0" fontId="18" fillId="2" borderId="0" xfId="0" applyFont="1" applyFill="1" applyBorder="1"/>
    <xf numFmtId="14" fontId="20" fillId="2" borderId="0" xfId="0" applyNumberFormat="1" applyFont="1" applyFill="1" applyBorder="1"/>
    <xf numFmtId="14" fontId="20" fillId="2" borderId="0" xfId="0" applyNumberFormat="1" applyFont="1" applyFill="1" applyBorder="1" applyAlignment="1">
      <alignment horizontal="right" wrapText="1"/>
    </xf>
    <xf numFmtId="0" fontId="23" fillId="2" borderId="0" xfId="0" applyFont="1" applyFill="1" applyBorder="1" applyAlignment="1">
      <alignment horizontal="left"/>
    </xf>
    <xf numFmtId="3" fontId="23" fillId="2" borderId="0" xfId="0" applyNumberFormat="1" applyFont="1" applyFill="1" applyBorder="1" applyAlignment="1">
      <alignment horizontal="right"/>
    </xf>
    <xf numFmtId="164" fontId="23" fillId="2" borderId="0" xfId="19" applyNumberFormat="1" applyFont="1" applyFill="1" applyBorder="1" applyAlignment="1">
      <alignment horizontal="right"/>
    </xf>
    <xf numFmtId="165" fontId="32" fillId="2" borderId="0" xfId="29" applyNumberFormat="1" applyFont="1" applyFill="1" applyBorder="1"/>
    <xf numFmtId="3" fontId="19" fillId="2" borderId="0" xfId="0" applyNumberFormat="1" applyFont="1" applyFill="1" applyBorder="1"/>
    <xf numFmtId="164" fontId="19" fillId="2" borderId="0" xfId="19" applyNumberFormat="1" applyFont="1" applyFill="1" applyBorder="1"/>
    <xf numFmtId="164" fontId="20" fillId="2" borderId="0" xfId="19" applyNumberFormat="1" applyFont="1" applyFill="1" applyBorder="1"/>
    <xf numFmtId="0" fontId="38" fillId="2" borderId="0" xfId="0" applyFont="1" applyFill="1" applyBorder="1"/>
    <xf numFmtId="165" fontId="39" fillId="2" borderId="0" xfId="7" applyFont="1" applyFill="1" applyBorder="1"/>
    <xf numFmtId="0" fontId="27" fillId="2" borderId="0" xfId="0" quotePrefix="1" applyFont="1" applyFill="1" applyBorder="1" applyAlignment="1">
      <alignment horizontal="left"/>
    </xf>
    <xf numFmtId="164" fontId="10" fillId="0" borderId="0" xfId="0" applyNumberFormat="1" applyFont="1" applyFill="1"/>
    <xf numFmtId="3" fontId="10" fillId="0" borderId="0" xfId="0" applyNumberFormat="1" applyFont="1" applyFill="1"/>
    <xf numFmtId="165" fontId="40" fillId="2" borderId="2" xfId="29" applyNumberFormat="1" applyFont="1" applyFill="1" applyBorder="1"/>
    <xf numFmtId="165" fontId="40" fillId="0" borderId="2" xfId="29" applyNumberFormat="1" applyFont="1" applyFill="1" applyBorder="1"/>
    <xf numFmtId="165" fontId="12" fillId="3" borderId="2" xfId="29" applyNumberFormat="1" applyFont="1" applyBorder="1" applyAlignment="1">
      <alignment horizontal="left" indent="1"/>
    </xf>
    <xf numFmtId="3" fontId="20" fillId="3" borderId="3" xfId="29" applyNumberFormat="1" applyFont="1" applyBorder="1"/>
    <xf numFmtId="3" fontId="26" fillId="3" borderId="2" xfId="29" applyNumberFormat="1" applyFont="1" applyBorder="1"/>
    <xf numFmtId="0" fontId="42" fillId="2" borderId="0" xfId="0" applyFont="1" applyFill="1" applyBorder="1"/>
    <xf numFmtId="14" fontId="26" fillId="2" borderId="0" xfId="0" applyNumberFormat="1" applyFont="1" applyFill="1"/>
    <xf numFmtId="165" fontId="20" fillId="2" borderId="2" xfId="29" applyNumberFormat="1" applyFont="1" applyFill="1" applyBorder="1" applyAlignment="1">
      <alignment horizontal="left" indent="1"/>
    </xf>
    <xf numFmtId="0" fontId="10" fillId="0" borderId="0" xfId="0" applyFont="1" applyAlignment="1">
      <alignment horizontal="center"/>
    </xf>
    <xf numFmtId="14" fontId="15" fillId="0" borderId="0" xfId="10" applyNumberFormat="1" applyFont="1" applyFill="1" applyAlignment="1">
      <alignment horizontal="center"/>
    </xf>
    <xf numFmtId="2" fontId="15" fillId="0" borderId="0" xfId="1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4" fontId="10" fillId="0" borderId="0" xfId="0" applyNumberFormat="1" applyFont="1" applyAlignment="1">
      <alignment horizontal="center"/>
    </xf>
    <xf numFmtId="3" fontId="20" fillId="3" borderId="2" xfId="29" applyNumberFormat="1" applyFont="1" applyBorder="1" applyAlignment="1">
      <alignment horizontal="center"/>
    </xf>
    <xf numFmtId="3" fontId="12" fillId="3" borderId="2" xfId="29" applyNumberFormat="1" applyFont="1" applyBorder="1" applyAlignment="1">
      <alignment horizontal="center"/>
    </xf>
    <xf numFmtId="3" fontId="23" fillId="0" borderId="8" xfId="0" applyNumberFormat="1" applyFont="1" applyFill="1" applyBorder="1" applyAlignment="1">
      <alignment horizontal="center"/>
    </xf>
    <xf numFmtId="3" fontId="13" fillId="0" borderId="8" xfId="0" applyNumberFormat="1" applyFont="1" applyFill="1" applyBorder="1" applyAlignment="1">
      <alignment horizontal="center"/>
    </xf>
    <xf numFmtId="165" fontId="12" fillId="3" borderId="2" xfId="29" quotePrefix="1" applyNumberFormat="1" applyFont="1" applyBorder="1" applyAlignment="1">
      <alignment horizontal="left" indent="1"/>
    </xf>
    <xf numFmtId="9" fontId="20" fillId="3" borderId="0" xfId="29" applyNumberFormat="1" applyFont="1" applyBorder="1"/>
    <xf numFmtId="0" fontId="43" fillId="0" borderId="0" xfId="0" applyFont="1"/>
    <xf numFmtId="0" fontId="0" fillId="0" borderId="0" xfId="0" applyAlignment="1">
      <alignment horizontal="left" vertical="center"/>
    </xf>
    <xf numFmtId="0" fontId="44" fillId="4" borderId="0" xfId="0" applyFont="1" applyFill="1" applyAlignment="1">
      <alignment horizontal="left" vertical="center"/>
    </xf>
    <xf numFmtId="0" fontId="0" fillId="0" borderId="0" xfId="0" applyBorder="1"/>
    <xf numFmtId="0" fontId="43" fillId="0" borderId="0" xfId="0" applyFont="1" applyBorder="1"/>
    <xf numFmtId="0" fontId="46" fillId="0" borderId="0" xfId="0" applyFont="1" applyAlignment="1">
      <alignment horizontal="center"/>
    </xf>
    <xf numFmtId="0" fontId="47" fillId="0" borderId="0" xfId="34" applyAlignment="1">
      <alignment horizontal="center"/>
    </xf>
    <xf numFmtId="165" fontId="41" fillId="3" borderId="2" xfId="29" applyNumberFormat="1" applyFont="1" applyBorder="1"/>
    <xf numFmtId="166" fontId="26" fillId="3" borderId="2" xfId="29" applyNumberFormat="1" applyFont="1" applyBorder="1"/>
    <xf numFmtId="0" fontId="31" fillId="2" borderId="5" xfId="0" applyFont="1" applyFill="1" applyBorder="1" applyAlignment="1">
      <alignment horizontal="left"/>
    </xf>
    <xf numFmtId="14" fontId="10" fillId="2" borderId="0" xfId="0" applyNumberFormat="1" applyFont="1" applyFill="1"/>
    <xf numFmtId="3" fontId="10" fillId="2" borderId="0" xfId="0" applyNumberFormat="1" applyFont="1" applyFill="1"/>
    <xf numFmtId="9" fontId="10" fillId="2" borderId="0" xfId="0" applyNumberFormat="1" applyFont="1" applyFill="1"/>
    <xf numFmtId="0" fontId="13" fillId="2" borderId="0" xfId="0" applyFont="1" applyFill="1"/>
    <xf numFmtId="3" fontId="13" fillId="2" borderId="0" xfId="0" applyNumberFormat="1" applyFont="1" applyFill="1"/>
    <xf numFmtId="164" fontId="23" fillId="2" borderId="14" xfId="19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165" fontId="12" fillId="3" borderId="5" xfId="29" applyNumberFormat="1" applyFont="1" applyBorder="1"/>
    <xf numFmtId="3" fontId="20" fillId="3" borderId="5" xfId="29" applyNumberFormat="1" applyFont="1" applyBorder="1" applyAlignment="1">
      <alignment horizontal="center"/>
    </xf>
    <xf numFmtId="3" fontId="12" fillId="3" borderId="5" xfId="29" applyNumberFormat="1" applyFont="1" applyBorder="1" applyAlignment="1">
      <alignment horizontal="center"/>
    </xf>
    <xf numFmtId="0" fontId="10" fillId="2" borderId="0" xfId="0" applyFont="1" applyFill="1" applyAlignment="1">
      <alignment horizontal="right"/>
    </xf>
    <xf numFmtId="14" fontId="10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20" fillId="3" borderId="4" xfId="29" applyNumberFormat="1" applyFont="1" applyBorder="1"/>
    <xf numFmtId="3" fontId="23" fillId="2" borderId="0" xfId="31" applyNumberFormat="1" applyFont="1" applyFill="1" applyBorder="1" applyAlignment="1">
      <alignment horizontal="right"/>
    </xf>
    <xf numFmtId="0" fontId="48" fillId="2" borderId="0" xfId="0" applyFont="1" applyFill="1"/>
    <xf numFmtId="165" fontId="20" fillId="0" borderId="0" xfId="0" applyNumberFormat="1" applyFont="1" applyFill="1" applyBorder="1"/>
    <xf numFmtId="0" fontId="21" fillId="2" borderId="0" xfId="0" applyFont="1" applyFill="1"/>
    <xf numFmtId="165" fontId="20" fillId="0" borderId="0" xfId="0" applyNumberFormat="1" applyFont="1"/>
    <xf numFmtId="0" fontId="16" fillId="2" borderId="0" xfId="0" applyFont="1" applyFill="1" applyBorder="1"/>
    <xf numFmtId="0" fontId="49" fillId="2" borderId="0" xfId="0" applyFont="1" applyFill="1"/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 horizontal="center"/>
    </xf>
    <xf numFmtId="165" fontId="23" fillId="0" borderId="7" xfId="0" applyNumberFormat="1" applyFont="1" applyFill="1" applyBorder="1" applyAlignment="1">
      <alignment horizontal="left"/>
    </xf>
    <xf numFmtId="165" fontId="20" fillId="0" borderId="2" xfId="29" applyNumberFormat="1" applyFont="1" applyFill="1" applyBorder="1" applyAlignment="1">
      <alignment horizontal="left" indent="2"/>
    </xf>
    <xf numFmtId="3" fontId="21" fillId="0" borderId="0" xfId="0" applyNumberFormat="1" applyFont="1" applyAlignment="1">
      <alignment horizontal="center"/>
    </xf>
    <xf numFmtId="165" fontId="20" fillId="0" borderId="3" xfId="29" applyNumberFormat="1" applyFont="1" applyFill="1" applyBorder="1" applyAlignment="1">
      <alignment horizontal="left" indent="2"/>
    </xf>
    <xf numFmtId="165" fontId="23" fillId="0" borderId="16" xfId="0" applyNumberFormat="1" applyFont="1" applyFill="1" applyBorder="1" applyAlignment="1">
      <alignment horizontal="left"/>
    </xf>
    <xf numFmtId="3" fontId="39" fillId="0" borderId="18" xfId="0" applyNumberFormat="1" applyFont="1" applyBorder="1" applyAlignment="1">
      <alignment horizontal="right"/>
    </xf>
    <xf numFmtId="14" fontId="21" fillId="0" borderId="0" xfId="0" applyNumberFormat="1" applyFont="1" applyAlignment="1">
      <alignment horizontal="center"/>
    </xf>
    <xf numFmtId="14" fontId="20" fillId="0" borderId="0" xfId="0" applyNumberFormat="1" applyFont="1" applyFill="1" applyAlignment="1">
      <alignment horizontal="center"/>
    </xf>
    <xf numFmtId="165" fontId="26" fillId="0" borderId="2" xfId="29" applyNumberFormat="1" applyFont="1" applyFill="1" applyBorder="1"/>
    <xf numFmtId="165" fontId="12" fillId="3" borderId="4" xfId="29" applyNumberFormat="1" applyFont="1" applyBorder="1"/>
    <xf numFmtId="165" fontId="20" fillId="0" borderId="19" xfId="0" applyNumberFormat="1" applyFont="1" applyFill="1" applyBorder="1"/>
    <xf numFmtId="3" fontId="12" fillId="3" borderId="4" xfId="29" applyNumberFormat="1" applyFont="1" applyBorder="1" applyAlignment="1">
      <alignment horizontal="center"/>
    </xf>
    <xf numFmtId="14" fontId="10" fillId="0" borderId="19" xfId="0" applyNumberFormat="1" applyFont="1" applyBorder="1" applyAlignment="1">
      <alignment horizontal="center"/>
    </xf>
    <xf numFmtId="14" fontId="21" fillId="0" borderId="19" xfId="0" applyNumberFormat="1" applyFont="1" applyBorder="1" applyAlignment="1">
      <alignment horizontal="center"/>
    </xf>
    <xf numFmtId="0" fontId="10" fillId="0" borderId="19" xfId="0" applyFont="1" applyBorder="1"/>
    <xf numFmtId="0" fontId="51" fillId="2" borderId="0" xfId="0" applyFont="1" applyFill="1" applyBorder="1"/>
    <xf numFmtId="0" fontId="52" fillId="0" borderId="0" xfId="0" applyFont="1"/>
    <xf numFmtId="4" fontId="26" fillId="3" borderId="2" xfId="29" applyNumberFormat="1" applyFont="1" applyBorder="1"/>
    <xf numFmtId="4" fontId="20" fillId="3" borderId="2" xfId="29" applyNumberFormat="1" applyFont="1" applyBorder="1"/>
    <xf numFmtId="0" fontId="23" fillId="0" borderId="8" xfId="0" applyFont="1" applyFill="1" applyBorder="1" applyAlignment="1"/>
    <xf numFmtId="0" fontId="53" fillId="0" borderId="0" xfId="0" applyFont="1" applyFill="1" applyBorder="1" applyAlignment="1">
      <alignment horizontal="left"/>
    </xf>
    <xf numFmtId="3" fontId="5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28" fillId="0" borderId="0" xfId="0" applyFont="1" applyFill="1" applyAlignment="1">
      <alignment horizontal="right"/>
    </xf>
    <xf numFmtId="165" fontId="32" fillId="0" borderId="0" xfId="0" applyNumberFormat="1" applyFont="1" applyFill="1" applyBorder="1"/>
    <xf numFmtId="165" fontId="41" fillId="0" borderId="0" xfId="0" applyNumberFormat="1" applyFont="1" applyFill="1" applyBorder="1"/>
    <xf numFmtId="14" fontId="41" fillId="0" borderId="5" xfId="0" applyNumberFormat="1" applyFont="1" applyFill="1" applyBorder="1" applyAlignment="1">
      <alignment horizontal="centerContinuous"/>
    </xf>
    <xf numFmtId="14" fontId="41" fillId="0" borderId="6" xfId="0" applyNumberFormat="1" applyFont="1" applyFill="1" applyBorder="1" applyAlignment="1">
      <alignment horizontal="centerContinuous"/>
    </xf>
    <xf numFmtId="14" fontId="26" fillId="0" borderId="0" xfId="0" applyNumberFormat="1" applyFont="1" applyFill="1" applyAlignment="1">
      <alignment horizontal="center"/>
    </xf>
    <xf numFmtId="14" fontId="39" fillId="0" borderId="0" xfId="0" applyNumberFormat="1" applyFont="1" applyAlignment="1">
      <alignment horizontal="center"/>
    </xf>
    <xf numFmtId="14" fontId="39" fillId="0" borderId="19" xfId="0" applyNumberFormat="1" applyFont="1" applyBorder="1" applyAlignment="1">
      <alignment horizontal="center"/>
    </xf>
    <xf numFmtId="14" fontId="39" fillId="2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14" fontId="39" fillId="0" borderId="0" xfId="0" applyNumberFormat="1" applyFont="1" applyFill="1"/>
    <xf numFmtId="0" fontId="23" fillId="2" borderId="7" xfId="0" applyFont="1" applyFill="1" applyBorder="1" applyAlignment="1">
      <alignment horizontal="left"/>
    </xf>
    <xf numFmtId="3" fontId="23" fillId="2" borderId="8" xfId="0" applyNumberFormat="1" applyFont="1" applyFill="1" applyBorder="1" applyAlignment="1">
      <alignment horizontal="right"/>
    </xf>
    <xf numFmtId="3" fontId="26" fillId="3" borderId="2" xfId="29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3" fontId="20" fillId="3" borderId="3" xfId="29" applyNumberFormat="1" applyFont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26" fillId="3" borderId="17" xfId="29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3" fontId="39" fillId="0" borderId="18" xfId="0" applyNumberFormat="1" applyFont="1" applyBorder="1" applyAlignment="1">
      <alignment horizontal="center"/>
    </xf>
    <xf numFmtId="165" fontId="12" fillId="0" borderId="0" xfId="0" applyNumberFormat="1" applyFont="1" applyFill="1" applyAlignment="1">
      <alignment horizontal="center" vertical="top" wrapText="1"/>
    </xf>
    <xf numFmtId="3" fontId="31" fillId="0" borderId="8" xfId="0" applyNumberFormat="1" applyFont="1" applyFill="1" applyBorder="1" applyAlignment="1">
      <alignment horizontal="center"/>
    </xf>
    <xf numFmtId="164" fontId="31" fillId="0" borderId="8" xfId="0" applyNumberFormat="1" applyFont="1" applyFill="1" applyBorder="1" applyAlignment="1">
      <alignment horizontal="center"/>
    </xf>
    <xf numFmtId="164" fontId="20" fillId="3" borderId="2" xfId="29" applyNumberFormat="1" applyFont="1" applyBorder="1" applyAlignment="1">
      <alignment horizontal="center"/>
    </xf>
    <xf numFmtId="3" fontId="50" fillId="3" borderId="2" xfId="29" applyNumberFormat="1" applyFont="1" applyBorder="1" applyAlignment="1">
      <alignment horizontal="center"/>
    </xf>
    <xf numFmtId="164" fontId="50" fillId="3" borderId="2" xfId="29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3" fontId="20" fillId="2" borderId="2" xfId="29" applyNumberFormat="1" applyFont="1" applyFill="1" applyBorder="1" applyAlignment="1">
      <alignment horizontal="center"/>
    </xf>
    <xf numFmtId="3" fontId="23" fillId="2" borderId="0" xfId="31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10" fillId="2" borderId="0" xfId="0" applyFont="1" applyFill="1" applyAlignment="1">
      <alignment horizontal="center"/>
    </xf>
    <xf numFmtId="3" fontId="20" fillId="2" borderId="0" xfId="29" applyNumberFormat="1" applyFont="1" applyFill="1" applyBorder="1" applyAlignment="1">
      <alignment horizontal="center"/>
    </xf>
    <xf numFmtId="164" fontId="31" fillId="2" borderId="0" xfId="19" applyNumberFormat="1" applyFont="1" applyFill="1" applyBorder="1" applyAlignment="1">
      <alignment horizontal="center"/>
    </xf>
    <xf numFmtId="9" fontId="31" fillId="2" borderId="0" xfId="19" applyNumberFormat="1" applyFont="1" applyFill="1" applyBorder="1" applyAlignment="1">
      <alignment horizontal="center"/>
    </xf>
    <xf numFmtId="9" fontId="31" fillId="2" borderId="0" xfId="33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23" fillId="0" borderId="8" xfId="19" applyNumberFormat="1" applyFont="1" applyFill="1" applyBorder="1" applyAlignment="1">
      <alignment horizontal="center"/>
    </xf>
    <xf numFmtId="164" fontId="23" fillId="0" borderId="8" xfId="0" applyNumberFormat="1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/>
    </xf>
    <xf numFmtId="9" fontId="10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4" borderId="0" xfId="0" applyFill="1" applyAlignment="1">
      <alignment horizontal="left" vertical="center"/>
    </xf>
    <xf numFmtId="0" fontId="45" fillId="4" borderId="0" xfId="0" applyFont="1" applyFill="1" applyBorder="1" applyAlignment="1">
      <alignment horizontal="left" vertical="center"/>
    </xf>
    <xf numFmtId="0" fontId="6" fillId="4" borderId="0" xfId="32" applyFill="1"/>
    <xf numFmtId="0" fontId="6" fillId="0" borderId="0" xfId="32"/>
    <xf numFmtId="0" fontId="58" fillId="0" borderId="0" xfId="32" applyFont="1" applyAlignment="1">
      <alignment vertical="center"/>
    </xf>
    <xf numFmtId="0" fontId="6" fillId="0" borderId="0" xfId="32" applyAlignment="1">
      <alignment vertical="center"/>
    </xf>
    <xf numFmtId="0" fontId="59" fillId="0" borderId="0" xfId="32" applyFont="1" applyAlignment="1">
      <alignment vertical="center"/>
    </xf>
    <xf numFmtId="0" fontId="60" fillId="0" borderId="0" xfId="32" applyFont="1" applyAlignment="1">
      <alignment vertical="center"/>
    </xf>
    <xf numFmtId="0" fontId="61" fillId="0" borderId="0" xfId="32" applyFont="1"/>
    <xf numFmtId="164" fontId="50" fillId="3" borderId="20" xfId="29" applyNumberFormat="1" applyFont="1" applyBorder="1" applyAlignment="1">
      <alignment horizontal="center"/>
    </xf>
    <xf numFmtId="165" fontId="12" fillId="0" borderId="21" xfId="0" applyNumberFormat="1" applyFont="1" applyFill="1" applyBorder="1" applyAlignment="1">
      <alignment horizontal="center" vertical="top" wrapText="1"/>
    </xf>
    <xf numFmtId="0" fontId="10" fillId="0" borderId="21" xfId="0" applyFont="1" applyBorder="1"/>
    <xf numFmtId="3" fontId="31" fillId="0" borderId="22" xfId="0" applyNumberFormat="1" applyFont="1" applyFill="1" applyBorder="1" applyAlignment="1">
      <alignment horizontal="center"/>
    </xf>
    <xf numFmtId="3" fontId="50" fillId="3" borderId="23" xfId="29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39" fillId="0" borderId="21" xfId="0" applyNumberFormat="1" applyFont="1" applyBorder="1" applyAlignment="1">
      <alignment horizontal="center"/>
    </xf>
    <xf numFmtId="3" fontId="39" fillId="0" borderId="24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20" fillId="3" borderId="20" xfId="29" applyNumberFormat="1" applyFont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3" fontId="20" fillId="3" borderId="23" xfId="29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20" fillId="3" borderId="4" xfId="29" applyNumberFormat="1" applyFont="1" applyBorder="1" applyAlignment="1">
      <alignment horizontal="center"/>
    </xf>
    <xf numFmtId="3" fontId="21" fillId="2" borderId="0" xfId="0" applyNumberFormat="1" applyFont="1" applyFill="1" applyAlignment="1">
      <alignment horizontal="center"/>
    </xf>
    <xf numFmtId="3" fontId="23" fillId="2" borderId="0" xfId="0" applyNumberFormat="1" applyFont="1" applyFill="1" applyAlignment="1">
      <alignment horizontal="center"/>
    </xf>
    <xf numFmtId="9" fontId="21" fillId="2" borderId="0" xfId="0" applyNumberFormat="1" applyFont="1" applyFill="1" applyAlignment="1">
      <alignment horizontal="center"/>
    </xf>
    <xf numFmtId="3" fontId="39" fillId="0" borderId="21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0" fontId="20" fillId="3" borderId="2" xfId="29" applyNumberFormat="1" applyFont="1" applyBorder="1" applyAlignment="1">
      <alignment horizontal="center"/>
    </xf>
    <xf numFmtId="10" fontId="10" fillId="0" borderId="0" xfId="19" applyNumberFormat="1" applyFont="1"/>
    <xf numFmtId="4" fontId="10" fillId="0" borderId="0" xfId="0" applyNumberFormat="1" applyFont="1"/>
    <xf numFmtId="14" fontId="41" fillId="0" borderId="15" xfId="0" applyNumberFormat="1" applyFont="1" applyFill="1" applyBorder="1" applyAlignment="1">
      <alignment horizontal="center"/>
    </xf>
    <xf numFmtId="14" fontId="41" fillId="0" borderId="5" xfId="0" applyNumberFormat="1" applyFont="1" applyFill="1" applyBorder="1" applyAlignment="1">
      <alignment horizontal="center"/>
    </xf>
    <xf numFmtId="14" fontId="41" fillId="0" borderId="6" xfId="0" applyNumberFormat="1" applyFont="1" applyFill="1" applyBorder="1" applyAlignment="1">
      <alignment horizontal="center"/>
    </xf>
    <xf numFmtId="165" fontId="62" fillId="0" borderId="0" xfId="0" applyNumberFormat="1" applyFont="1" applyFill="1" applyBorder="1"/>
    <xf numFmtId="165" fontId="62" fillId="0" borderId="0" xfId="0" applyNumberFormat="1" applyFont="1"/>
  </cellXfs>
  <cellStyles count="35">
    <cellStyle name="20% - Énfasis5" xfId="29" builtinId="46"/>
    <cellStyle name="20% - Énfasis5 67" xfId="30" xr:uid="{00000000-0005-0000-0000-000001000000}"/>
    <cellStyle name="Hipervínculo" xfId="34" builtinId="8"/>
    <cellStyle name="Normal" xfId="0" builtinId="0"/>
    <cellStyle name="Normal 2" xfId="7" xr:uid="{00000000-0005-0000-0000-000004000000}"/>
    <cellStyle name="Normal 2 2" xfId="10" xr:uid="{00000000-0005-0000-0000-000005000000}"/>
    <cellStyle name="Normal 2 2 2" xfId="23" xr:uid="{00000000-0005-0000-0000-000006000000}"/>
    <cellStyle name="Normal 2 2 3" xfId="26" xr:uid="{00000000-0005-0000-0000-000007000000}"/>
    <cellStyle name="Normal 2 25" xfId="5" xr:uid="{00000000-0005-0000-0000-000008000000}"/>
    <cellStyle name="Normal 2 3" xfId="11" xr:uid="{00000000-0005-0000-0000-000009000000}"/>
    <cellStyle name="Normal 2 4" xfId="12" xr:uid="{00000000-0005-0000-0000-00000A000000}"/>
    <cellStyle name="Normal 3" xfId="8" xr:uid="{00000000-0005-0000-0000-00000B000000}"/>
    <cellStyle name="Normal 33 2 2" xfId="17" xr:uid="{00000000-0005-0000-0000-00000C000000}"/>
    <cellStyle name="Normal 35 2" xfId="31" xr:uid="{00000000-0005-0000-0000-00000D000000}"/>
    <cellStyle name="Normal 4" xfId="13" xr:uid="{00000000-0005-0000-0000-00000E000000}"/>
    <cellStyle name="Normal 4 2" xfId="24" xr:uid="{00000000-0005-0000-0000-00000F000000}"/>
    <cellStyle name="Normal 5" xfId="9" xr:uid="{00000000-0005-0000-0000-000010000000}"/>
    <cellStyle name="Normal 5 2" xfId="22" xr:uid="{00000000-0005-0000-0000-000011000000}"/>
    <cellStyle name="Normal 6" xfId="1" xr:uid="{00000000-0005-0000-0000-000012000000}"/>
    <cellStyle name="Normal 6 2" xfId="20" xr:uid="{00000000-0005-0000-0000-000013000000}"/>
    <cellStyle name="Normal 6 3" xfId="25" xr:uid="{00000000-0005-0000-0000-000014000000}"/>
    <cellStyle name="Normal 7" xfId="32" xr:uid="{00000000-0005-0000-0000-000015000000}"/>
    <cellStyle name="Normal 8" xfId="4" xr:uid="{00000000-0005-0000-0000-000016000000}"/>
    <cellStyle name="Normal 8 10" xfId="18" xr:uid="{00000000-0005-0000-0000-000017000000}"/>
    <cellStyle name="Percent 2" xfId="6" xr:uid="{00000000-0005-0000-0000-000018000000}"/>
    <cellStyle name="Porcentaje" xfId="19" xr:uid="{00000000-0005-0000-0000-000019000000}"/>
    <cellStyle name="Porcentaje 2" xfId="33" xr:uid="{00000000-0005-0000-0000-00001A000000}"/>
    <cellStyle name="Porcentual 2" xfId="3" xr:uid="{00000000-0005-0000-0000-00001B000000}"/>
    <cellStyle name="Porcentual 2 2" xfId="14" xr:uid="{00000000-0005-0000-0000-00001C000000}"/>
    <cellStyle name="Porcentual 2 3" xfId="15" xr:uid="{00000000-0005-0000-0000-00001D000000}"/>
    <cellStyle name="Porcentual 2 4" xfId="16" xr:uid="{00000000-0005-0000-0000-00001E000000}"/>
    <cellStyle name="Porcentual 3" xfId="2" xr:uid="{00000000-0005-0000-0000-00001F000000}"/>
    <cellStyle name="Porcentual 3 2" xfId="21" xr:uid="{00000000-0005-0000-0000-000020000000}"/>
    <cellStyle name="Porcentual 3 3" xfId="27" xr:uid="{00000000-0005-0000-0000-000021000000}"/>
    <cellStyle name="Porcentual 4" xfId="28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515690</xdr:colOff>
      <xdr:row>16</xdr:row>
      <xdr:rowOff>155888</xdr:rowOff>
    </xdr:from>
    <xdr:to>
      <xdr:col>4</xdr:col>
      <xdr:colOff>415698</xdr:colOff>
      <xdr:row>22</xdr:row>
      <xdr:rowOff>85098</xdr:rowOff>
    </xdr:to>
    <xdr:pic>
      <xdr:nvPicPr>
        <xdr:cNvPr id="2" name="Imagen 1" descr="http://www.ifomopress.com/media/ifomopress/images/2017/03/10/201703101503359540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90" y="3074348"/>
          <a:ext cx="2338408" cy="93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3344332</xdr:colOff>
      <xdr:row>0</xdr:row>
      <xdr:rowOff>66532</xdr:rowOff>
    </xdr:from>
    <xdr:to>
      <xdr:col>0</xdr:col>
      <xdr:colOff>4028483</xdr:colOff>
      <xdr:row>1</xdr:row>
      <xdr:rowOff>10744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344332" y="66532"/>
          <a:ext cx="684151" cy="27229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s-ES" sz="1100" b="1">
              <a:latin typeface="Lucida Fax" panose="02060602050505020204" pitchFamily="18" charset="0"/>
            </a:rPr>
            <a:t>Home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2127250</xdr:colOff>
      <xdr:row>2</xdr:row>
      <xdr:rowOff>31750</xdr:rowOff>
    </xdr:from>
    <xdr:to>
      <xdr:col>0</xdr:col>
      <xdr:colOff>2811401</xdr:colOff>
      <xdr:row>3</xdr:row>
      <xdr:rowOff>3192</xdr:rowOff>
    </xdr:to>
    <xdr:sp macro="" textlink="">
      <xdr:nvSpPr>
        <xdr:cNvPr id="3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DF4FFA-6512-4857-98AC-743C8BE2D3B7}"/>
            </a:ext>
          </a:extLst>
        </xdr:cNvPr>
        <xdr:cNvSpPr/>
      </xdr:nvSpPr>
      <xdr:spPr>
        <a:xfrm>
          <a:off x="2127250" y="502804"/>
          <a:ext cx="684151" cy="165406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s-ES" sz="1100" b="1">
              <a:latin typeface="Lucida Fax" panose="02060602050505020204" pitchFamily="18" charset="0"/>
            </a:rPr>
            <a:t>Home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2180167</xdr:colOff>
      <xdr:row>1</xdr:row>
      <xdr:rowOff>211667</xdr:rowOff>
    </xdr:from>
    <xdr:to>
      <xdr:col>0</xdr:col>
      <xdr:colOff>2864318</xdr:colOff>
      <xdr:row>2</xdr:row>
      <xdr:rowOff>183109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2180167" y="455084"/>
          <a:ext cx="684151" cy="29952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s-ES" sz="1100" b="1">
              <a:latin typeface="Lucida Fax" panose="02060602050505020204" pitchFamily="18" charset="0"/>
            </a:rPr>
            <a:t>Home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1915584</xdr:colOff>
      <xdr:row>0</xdr:row>
      <xdr:rowOff>31750</xdr:rowOff>
    </xdr:from>
    <xdr:to>
      <xdr:col>0</xdr:col>
      <xdr:colOff>2599735</xdr:colOff>
      <xdr:row>1</xdr:row>
      <xdr:rowOff>3192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915584" y="31750"/>
          <a:ext cx="684151" cy="29952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s-ES" sz="1100" b="1">
              <a:latin typeface="Lucida Fax" panose="02060602050505020204" pitchFamily="18" charset="0"/>
            </a:rPr>
            <a:t>Home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2466975</xdr:colOff>
      <xdr:row>0</xdr:row>
      <xdr:rowOff>257175</xdr:rowOff>
    </xdr:from>
    <xdr:to>
      <xdr:col>0</xdr:col>
      <xdr:colOff>3151126</xdr:colOff>
      <xdr:row>2</xdr:row>
      <xdr:rowOff>109025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466975" y="257175"/>
          <a:ext cx="684151" cy="299525"/>
        </a:xfrm>
        <a:prstGeom prst="roundRect">
          <a:avLst/>
        </a:prstGeom>
        <a:solidFill>
          <a:srgbClr val="65665C"/>
        </a:solidFill>
        <a:ln w="25400" cap="flat" cmpd="sng" algn="ctr">
          <a:noFill/>
          <a:prstDash val="solid"/>
        </a:ln>
        <a:effectLst/>
      </xdr:spPr>
      <xdr:txBody>
        <a:bodyPr vertOverflow="clip" horzOverflow="clip" vert="horz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Lucida Fax" panose="02060602050505020204" pitchFamily="18" charset="0"/>
              <a:ea typeface="+mn-ea"/>
              <a:cs typeface="+mn-cs"/>
            </a:rPr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861442</xdr:colOff>
      <xdr:row>26</xdr:row>
      <xdr:rowOff>0</xdr:rowOff>
    </xdr:from>
    <xdr:to>
      <xdr:col>1</xdr:col>
      <xdr:colOff>2907884</xdr:colOff>
      <xdr:row>30</xdr:row>
      <xdr:rowOff>100271</xdr:rowOff>
    </xdr:to>
    <xdr:pic>
      <xdr:nvPicPr>
        <xdr:cNvPr id="2" name="Imagen 1" descr="http://www.ifomopress.com/media/ifomopress/images/2017/03/10/201703101503359540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975" y="4030133"/>
          <a:ext cx="2046442" cy="853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2718729</xdr:colOff>
      <xdr:row>0</xdr:row>
      <xdr:rowOff>57898</xdr:rowOff>
    </xdr:from>
    <xdr:to>
      <xdr:col>0</xdr:col>
      <xdr:colOff>3386995</xdr:colOff>
      <xdr:row>1</xdr:row>
      <xdr:rowOff>61856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718729" y="57898"/>
          <a:ext cx="668266" cy="332041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s-ES" sz="1100" b="1">
              <a:latin typeface="Lucida Fax" panose="02060602050505020204" pitchFamily="18" charset="0"/>
            </a:rPr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3650911</xdr:colOff>
      <xdr:row>0</xdr:row>
      <xdr:rowOff>67868</xdr:rowOff>
    </xdr:from>
    <xdr:to>
      <xdr:col>0</xdr:col>
      <xdr:colOff>4335062</xdr:colOff>
      <xdr:row>1</xdr:row>
      <xdr:rowOff>81643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650911" y="67868"/>
          <a:ext cx="684151" cy="305128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s-ES" sz="1100" b="1">
              <a:latin typeface="Lucida Fax" panose="02060602050505020204" pitchFamily="18" charset="0"/>
            </a:rPr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2973916</xdr:colOff>
      <xdr:row>0</xdr:row>
      <xdr:rowOff>84667</xdr:rowOff>
    </xdr:from>
    <xdr:to>
      <xdr:col>0</xdr:col>
      <xdr:colOff>3658067</xdr:colOff>
      <xdr:row>1</xdr:row>
      <xdr:rowOff>56109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973916" y="84667"/>
          <a:ext cx="684151" cy="29952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s-ES" sz="1100" b="1">
              <a:latin typeface="Lucida Fax" panose="02060602050505020204" pitchFamily="18" charset="0"/>
            </a:rPr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2603499</xdr:colOff>
      <xdr:row>1</xdr:row>
      <xdr:rowOff>10583</xdr:rowOff>
    </xdr:from>
    <xdr:to>
      <xdr:col>0</xdr:col>
      <xdr:colOff>3287650</xdr:colOff>
      <xdr:row>1</xdr:row>
      <xdr:rowOff>310108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603499" y="296333"/>
          <a:ext cx="684151" cy="29952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s-ES" sz="1100" b="1">
              <a:latin typeface="Lucida Fax" panose="02060602050505020204" pitchFamily="18" charset="0"/>
            </a:rPr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2698750</xdr:colOff>
      <xdr:row>0</xdr:row>
      <xdr:rowOff>21166</xdr:rowOff>
    </xdr:from>
    <xdr:to>
      <xdr:col>0</xdr:col>
      <xdr:colOff>3382901</xdr:colOff>
      <xdr:row>1</xdr:row>
      <xdr:rowOff>161941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698750" y="21166"/>
          <a:ext cx="684151" cy="29952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s-ES" sz="1100" b="1">
              <a:latin typeface="Lucida Fax" panose="02060602050505020204" pitchFamily="18" charset="0"/>
            </a:rPr>
            <a:t>Home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2561167</xdr:colOff>
      <xdr:row>0</xdr:row>
      <xdr:rowOff>74083</xdr:rowOff>
    </xdr:from>
    <xdr:to>
      <xdr:col>1</xdr:col>
      <xdr:colOff>197318</xdr:colOff>
      <xdr:row>1</xdr:row>
      <xdr:rowOff>214858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561167" y="74083"/>
          <a:ext cx="684151" cy="29952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s-ES" sz="1100" b="1">
              <a:latin typeface="Lucida Fax" panose="02060602050505020204" pitchFamily="18" charset="0"/>
            </a:rPr>
            <a:t>Home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1841499</xdr:colOff>
      <xdr:row>2</xdr:row>
      <xdr:rowOff>1</xdr:rowOff>
    </xdr:from>
    <xdr:to>
      <xdr:col>0</xdr:col>
      <xdr:colOff>2525650</xdr:colOff>
      <xdr:row>3</xdr:row>
      <xdr:rowOff>119609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841499" y="444501"/>
          <a:ext cx="684151" cy="29952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s-ES" sz="1100" b="1">
              <a:latin typeface="Lucida Fax" panose="02060602050505020204" pitchFamily="18" charset="0"/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corporativo">
  <a:themeElements>
    <a:clrScheme name="Imagen 2015 - colores originales">
      <a:dk1>
        <a:srgbClr val="3D3935"/>
      </a:dk1>
      <a:lt1>
        <a:sysClr val="window" lastClr="FFFFFF"/>
      </a:lt1>
      <a:dk2>
        <a:srgbClr val="65665C"/>
      </a:dk2>
      <a:lt2>
        <a:srgbClr val="E9E6DF"/>
      </a:lt2>
      <a:accent1>
        <a:srgbClr val="3D3935"/>
      </a:accent1>
      <a:accent2>
        <a:srgbClr val="86C8BC"/>
      </a:accent2>
      <a:accent3>
        <a:srgbClr val="65665C"/>
      </a:accent3>
      <a:accent4>
        <a:srgbClr val="CDA788"/>
      </a:accent4>
      <a:accent5>
        <a:srgbClr val="E9E6DF"/>
      </a:accent5>
      <a:accent6>
        <a:srgbClr val="99663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lacion.inversores@liberbank.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54"/>
  <sheetViews>
    <sheetView showGridLines="0" tabSelected="1" workbookViewId="0"/>
  </sheetViews>
  <sheetFormatPr baseColWidth="10" defaultColWidth="8.875" defaultRowHeight="13.6" customHeight="1" zeroHeight="1" x14ac:dyDescent="0.2"/>
  <cols>
    <col min="1" max="16384" width="8.875" style="235"/>
  </cols>
  <sheetData>
    <row r="1" spans="2:2" s="234" customFormat="1" ht="12.45" x14ac:dyDescent="0.2"/>
    <row r="2" spans="2:2" s="234" customFormat="1" ht="12.45" x14ac:dyDescent="0.2"/>
    <row r="3" spans="2:2" s="234" customFormat="1" ht="11.95" customHeight="1" x14ac:dyDescent="0.2"/>
    <row r="4" spans="2:2" s="234" customFormat="1" ht="8.5500000000000007" customHeight="1" x14ac:dyDescent="0.2"/>
    <row r="5" spans="2:2" s="234" customFormat="1" ht="9" customHeight="1" x14ac:dyDescent="0.2"/>
    <row r="6" spans="2:2" s="234" customFormat="1" ht="12.45" x14ac:dyDescent="0.2"/>
    <row r="7" spans="2:2" ht="12.45" x14ac:dyDescent="0.2"/>
    <row r="8" spans="2:2" s="237" customFormat="1" ht="31.6" customHeight="1" x14ac:dyDescent="0.2">
      <c r="B8" s="236" t="s">
        <v>227</v>
      </c>
    </row>
    <row r="9" spans="2:2" s="237" customFormat="1" ht="15.05" customHeight="1" x14ac:dyDescent="0.2">
      <c r="B9" s="238"/>
    </row>
    <row r="10" spans="2:2" s="237" customFormat="1" ht="12.45" x14ac:dyDescent="0.2"/>
    <row r="11" spans="2:2" s="237" customFormat="1" ht="15.05" x14ac:dyDescent="0.2">
      <c r="B11" s="239" t="s">
        <v>306</v>
      </c>
    </row>
    <row r="12" spans="2:2" s="237" customFormat="1" ht="15.05" x14ac:dyDescent="0.2">
      <c r="B12" s="239"/>
    </row>
    <row r="13" spans="2:2" s="237" customFormat="1" ht="15.05" x14ac:dyDescent="0.2">
      <c r="B13" s="239"/>
    </row>
    <row r="14" spans="2:2" s="237" customFormat="1" ht="15.05" x14ac:dyDescent="0.2">
      <c r="B14" s="239"/>
    </row>
    <row r="15" spans="2:2" s="237" customFormat="1" ht="15.05" x14ac:dyDescent="0.2">
      <c r="B15" s="239" t="s">
        <v>307</v>
      </c>
    </row>
    <row r="16" spans="2:2" ht="12.45" x14ac:dyDescent="0.2">
      <c r="B16" s="240"/>
    </row>
    <row r="17" ht="12.45" x14ac:dyDescent="0.2"/>
    <row r="18" ht="12.45" x14ac:dyDescent="0.2"/>
    <row r="19" ht="12.45" x14ac:dyDescent="0.2"/>
    <row r="20" ht="12.45" x14ac:dyDescent="0.2"/>
    <row r="21" ht="12.45" x14ac:dyDescent="0.2"/>
    <row r="22" ht="12.45" x14ac:dyDescent="0.2"/>
    <row r="23" ht="12.45" x14ac:dyDescent="0.2"/>
    <row r="24" s="234" customFormat="1" ht="12.45" x14ac:dyDescent="0.2"/>
    <row r="25" s="234" customFormat="1" ht="12.45" x14ac:dyDescent="0.2"/>
    <row r="26" s="234" customFormat="1" ht="12.45" x14ac:dyDescent="0.2"/>
    <row r="27" s="234" customFormat="1" ht="12.45" x14ac:dyDescent="0.2"/>
    <row r="28" s="234" customFormat="1" ht="12.45" x14ac:dyDescent="0.2"/>
    <row r="29" s="234" customFormat="1" ht="12.45" x14ac:dyDescent="0.2"/>
    <row r="30" s="234" customFormat="1" ht="12.45" x14ac:dyDescent="0.2"/>
    <row r="31" s="234" customFormat="1" ht="12.45" x14ac:dyDescent="0.2"/>
    <row r="32" s="234" customFormat="1" ht="12.45" x14ac:dyDescent="0.2"/>
    <row r="33" s="234" customFormat="1" ht="12.45" x14ac:dyDescent="0.2"/>
    <row r="34" s="234" customFormat="1" ht="12.45" x14ac:dyDescent="0.2"/>
    <row r="35" s="234" customFormat="1" ht="12.45" x14ac:dyDescent="0.2"/>
    <row r="36" s="234" customFormat="1" ht="12.45" x14ac:dyDescent="0.2"/>
    <row r="37" s="234" customFormat="1" ht="12.45" x14ac:dyDescent="0.2"/>
    <row r="38" s="234" customFormat="1" ht="12.45" x14ac:dyDescent="0.2"/>
    <row r="39" s="234" customFormat="1" ht="12.45" x14ac:dyDescent="0.2"/>
    <row r="40" s="234" customFormat="1" ht="12.45" x14ac:dyDescent="0.2"/>
    <row r="41" s="234" customFormat="1" ht="12.45" x14ac:dyDescent="0.2"/>
    <row r="42" s="234" customFormat="1" ht="12.45" x14ac:dyDescent="0.2"/>
    <row r="43" s="234" customFormat="1" ht="12.45" x14ac:dyDescent="0.2"/>
    <row r="44" s="234" customFormat="1" ht="12.45" x14ac:dyDescent="0.2"/>
    <row r="45" s="234" customFormat="1" ht="12.45" x14ac:dyDescent="0.2"/>
    <row r="46" s="234" customFormat="1" ht="12.45" x14ac:dyDescent="0.2"/>
    <row r="47" s="234" customFormat="1" ht="12.45" x14ac:dyDescent="0.2"/>
    <row r="48" s="234" customFormat="1" ht="12.45" x14ac:dyDescent="0.2"/>
    <row r="49" s="234" customFormat="1" ht="12.45" x14ac:dyDescent="0.2"/>
    <row r="50" s="234" customFormat="1" ht="12.45" x14ac:dyDescent="0.2"/>
    <row r="51" s="234" customFormat="1" ht="12.45" x14ac:dyDescent="0.2"/>
    <row r="52" s="234" customFormat="1" ht="12.45" x14ac:dyDescent="0.2"/>
    <row r="53" ht="12.45" x14ac:dyDescent="0.2"/>
    <row r="54" ht="12.45" x14ac:dyDescent="0.2"/>
  </sheetData>
  <pageMargins left="0.7" right="0.7" top="0.75" bottom="0.75" header="0.3" footer="0.3"/>
  <pageSetup paperSize="9" orientation="portrait" verticalDpi="599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9"/>
  <sheetViews>
    <sheetView showGridLines="0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U2" sqref="U2"/>
    </sheetView>
  </sheetViews>
  <sheetFormatPr baseColWidth="10" defaultColWidth="11.5" defaultRowHeight="14.4" outlineLevelCol="1" x14ac:dyDescent="0.25"/>
  <cols>
    <col min="1" max="1" width="55.875" style="38" customWidth="1"/>
    <col min="2" max="4" width="12.875" style="3" hidden="1" customWidth="1" outlineLevel="1"/>
    <col min="5" max="5" width="12.875" style="3" bestFit="1" customWidth="1" collapsed="1"/>
    <col min="6" max="8" width="12.875" style="3" hidden="1" customWidth="1" outlineLevel="1"/>
    <col min="9" max="9" width="12.875" style="3" bestFit="1" customWidth="1" collapsed="1"/>
    <col min="10" max="12" width="12.875" style="3" hidden="1" customWidth="1" outlineLevel="1"/>
    <col min="13" max="13" width="12.875" style="3" bestFit="1" customWidth="1" collapsed="1"/>
    <col min="14" max="14" width="12.875" style="3" hidden="1" customWidth="1" outlineLevel="1"/>
    <col min="15" max="15" width="12.125" style="3" hidden="1" customWidth="1" outlineLevel="1"/>
    <col min="16" max="16" width="12.875" style="3" hidden="1" customWidth="1" outlineLevel="1"/>
    <col min="17" max="17" width="12.875" style="3" bestFit="1" customWidth="1" collapsed="1"/>
    <col min="18" max="19" width="12.875" style="3" bestFit="1" customWidth="1" outlineLevel="1"/>
    <col min="20" max="20" width="12.125" style="3" bestFit="1" customWidth="1" outlineLevel="1"/>
    <col min="21" max="21" width="12.125" style="3" bestFit="1" customWidth="1"/>
    <col min="22" max="16384" width="11.5" style="3"/>
  </cols>
  <sheetData>
    <row r="1" spans="1:21" ht="24.9" x14ac:dyDescent="0.35">
      <c r="A1" s="27" t="s">
        <v>88</v>
      </c>
    </row>
    <row r="2" spans="1:21" s="5" customFormat="1" ht="31.75" customHeight="1" x14ac:dyDescent="0.2">
      <c r="A2" s="28" t="s">
        <v>49</v>
      </c>
      <c r="B2" s="39">
        <v>40999</v>
      </c>
      <c r="C2" s="39">
        <v>41090</v>
      </c>
      <c r="D2" s="39">
        <v>41182</v>
      </c>
      <c r="E2" s="39">
        <v>41274</v>
      </c>
      <c r="F2" s="39">
        <v>41364</v>
      </c>
      <c r="G2" s="39">
        <v>41455</v>
      </c>
      <c r="H2" s="39">
        <v>41547</v>
      </c>
      <c r="I2" s="39">
        <v>41639</v>
      </c>
      <c r="J2" s="39">
        <v>41729</v>
      </c>
      <c r="K2" s="39">
        <v>41820</v>
      </c>
      <c r="L2" s="39">
        <v>41912</v>
      </c>
      <c r="M2" s="39">
        <v>42004</v>
      </c>
      <c r="N2" s="39">
        <v>42094</v>
      </c>
      <c r="O2" s="39">
        <v>42185</v>
      </c>
      <c r="P2" s="39">
        <v>42277</v>
      </c>
      <c r="Q2" s="39">
        <v>42369</v>
      </c>
      <c r="R2" s="39">
        <f>+Dudosos!R2</f>
        <v>42460</v>
      </c>
      <c r="S2" s="39">
        <v>42551</v>
      </c>
      <c r="T2" s="39">
        <f>+Dudosos!T2</f>
        <v>42643</v>
      </c>
      <c r="U2" s="39">
        <f>+Dudosos!U2</f>
        <v>42735</v>
      </c>
    </row>
    <row r="3" spans="1:21" ht="14.25" customHeight="1" x14ac:dyDescent="0.2">
      <c r="A3" s="7" t="s">
        <v>89</v>
      </c>
      <c r="B3" s="20">
        <v>3162.2581159366123</v>
      </c>
      <c r="C3" s="20">
        <v>3025.4646154100096</v>
      </c>
      <c r="D3" s="20">
        <v>3305.6037344000047</v>
      </c>
      <c r="E3" s="20">
        <v>1800</v>
      </c>
      <c r="F3" s="20">
        <v>1980.9083753800046</v>
      </c>
      <c r="G3" s="20">
        <v>2126.9524560900104</v>
      </c>
      <c r="H3" s="20">
        <v>2383.6555862924984</v>
      </c>
      <c r="I3" s="20">
        <v>2540.8271673899912</v>
      </c>
      <c r="J3" s="20">
        <v>2578.1540975405014</v>
      </c>
      <c r="K3" s="20">
        <v>2537.1773694585099</v>
      </c>
      <c r="L3" s="20">
        <v>2503.0891193716698</v>
      </c>
      <c r="M3" s="20">
        <v>2417.5557582492297</v>
      </c>
      <c r="N3" s="20">
        <v>2397.7528678000012</v>
      </c>
      <c r="O3" s="20">
        <v>2308.0917865100005</v>
      </c>
      <c r="P3" s="20">
        <v>2254.5051539317001</v>
      </c>
      <c r="Q3" s="20">
        <f>+Dudosos!Q3</f>
        <v>2147.8285446749637</v>
      </c>
      <c r="R3" s="20">
        <f>+Dudosos!R3</f>
        <v>2072.4510692054637</v>
      </c>
      <c r="S3" s="20">
        <v>1930.8105969862163</v>
      </c>
      <c r="T3" s="20">
        <f>+Dudosos!T3</f>
        <v>1901.7635976283773</v>
      </c>
      <c r="U3" s="20">
        <f>+Dudosos!U3</f>
        <v>1841.2320381839822</v>
      </c>
    </row>
    <row r="4" spans="1:21" ht="14.25" customHeight="1" x14ac:dyDescent="0.2">
      <c r="A4" s="7" t="s">
        <v>90</v>
      </c>
      <c r="B4" s="20">
        <v>3692.7010463633874</v>
      </c>
      <c r="C4" s="20">
        <v>3861.5553631099906</v>
      </c>
      <c r="D4" s="20">
        <v>3971.8522948599943</v>
      </c>
      <c r="E4" s="20">
        <v>3741.5626639399957</v>
      </c>
      <c r="F4" s="20">
        <v>3608.3948981999961</v>
      </c>
      <c r="G4" s="20">
        <v>3704.9370010899906</v>
      </c>
      <c r="H4" s="20">
        <v>3611.4446852800024</v>
      </c>
      <c r="I4" s="20">
        <v>3501.959345420008</v>
      </c>
      <c r="J4" s="20">
        <v>3463.5061537199981</v>
      </c>
      <c r="K4" s="20">
        <v>3439.7032153399896</v>
      </c>
      <c r="L4" s="20">
        <v>3412.50169979983</v>
      </c>
      <c r="M4" s="20">
        <v>3297.8091030207702</v>
      </c>
      <c r="N4" s="20">
        <v>3154.195612</v>
      </c>
      <c r="O4" s="20">
        <v>3065.341398</v>
      </c>
      <c r="P4" s="20">
        <v>2960.5238313282998</v>
      </c>
      <c r="Q4" s="20">
        <f>+Dudosos!Q4</f>
        <v>2771.0024903450362</v>
      </c>
      <c r="R4" s="20">
        <f>+Dudosos!R4</f>
        <v>2709.1059984945359</v>
      </c>
      <c r="S4" s="20">
        <v>2238.2263408137842</v>
      </c>
      <c r="T4" s="20">
        <f>+Dudosos!T4</f>
        <v>1927.2054993916231</v>
      </c>
      <c r="U4" s="20">
        <f>+Dudosos!U4</f>
        <v>1364.1053290960176</v>
      </c>
    </row>
    <row r="5" spans="1:21" ht="14.25" customHeight="1" x14ac:dyDescent="0.2">
      <c r="A5" s="7" t="s">
        <v>22</v>
      </c>
      <c r="B5" s="20">
        <v>6854.9591622999997</v>
      </c>
      <c r="C5" s="20">
        <v>6887.0199785200002</v>
      </c>
      <c r="D5" s="20">
        <v>7277.456029259999</v>
      </c>
      <c r="E5" s="20">
        <v>5541</v>
      </c>
      <c r="F5" s="20">
        <v>5589.3032735800007</v>
      </c>
      <c r="G5" s="20">
        <v>5831.889457180001</v>
      </c>
      <c r="H5" s="20">
        <v>5995.1002715725008</v>
      </c>
      <c r="I5" s="20">
        <v>6042.7865128099993</v>
      </c>
      <c r="J5" s="20">
        <v>6041.6602512604995</v>
      </c>
      <c r="K5" s="20">
        <v>5976.8805847984995</v>
      </c>
      <c r="L5" s="20">
        <v>5915.5908191714998</v>
      </c>
      <c r="M5" s="20">
        <v>5715.3648612699999</v>
      </c>
      <c r="N5" s="20">
        <v>5551.9484798000012</v>
      </c>
      <c r="O5" s="20">
        <v>5373.4331845100005</v>
      </c>
      <c r="P5" s="20">
        <v>5215.0289852599999</v>
      </c>
      <c r="Q5" s="20">
        <f>+Dudosos!Q5</f>
        <v>4918.8310350199999</v>
      </c>
      <c r="R5" s="20">
        <f>+Dudosos!R5</f>
        <v>4781.5570676999996</v>
      </c>
      <c r="S5" s="20">
        <v>4169.0369378000005</v>
      </c>
      <c r="T5" s="20">
        <f>+Dudosos!T5</f>
        <v>3828.9690970200004</v>
      </c>
      <c r="U5" s="20">
        <f>+Dudosos!U5</f>
        <v>3205.3373672799999</v>
      </c>
    </row>
    <row r="6" spans="1:21" ht="14.25" customHeight="1" x14ac:dyDescent="0.2">
      <c r="A6" s="36"/>
    </row>
    <row r="9" spans="1:21" ht="12.45" x14ac:dyDescent="0.2">
      <c r="A9" s="3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S25"/>
  <sheetViews>
    <sheetView showGridLines="0" zoomScale="90" zoomScaleNormal="90" workbookViewId="0">
      <pane xSplit="1" ySplit="3" topLeftCell="B4" activePane="bottomRight" state="frozen"/>
      <selection pane="topRight" activeCell="N1" sqref="N1"/>
      <selection pane="bottomLeft" activeCell="A4" sqref="A4"/>
      <selection pane="bottomRight" activeCell="B4" sqref="B4"/>
    </sheetView>
  </sheetViews>
  <sheetFormatPr baseColWidth="10" defaultColWidth="11.5" defaultRowHeight="12.45" outlineLevelCol="1" x14ac:dyDescent="0.2"/>
  <cols>
    <col min="1" max="1" width="63.125" style="3" bestFit="1" customWidth="1"/>
    <col min="2" max="2" width="12.125" style="115" bestFit="1" customWidth="1"/>
    <col min="3" max="3" width="10" style="115" bestFit="1" customWidth="1"/>
    <col min="4" max="4" width="14.875" style="115" hidden="1" customWidth="1" outlineLevel="1"/>
    <col min="5" max="5" width="11.5" style="115" hidden="1" customWidth="1" outlineLevel="1"/>
    <col min="6" max="6" width="13.125" style="115" hidden="1" customWidth="1" outlineLevel="1"/>
    <col min="7" max="7" width="11.5" style="115" hidden="1" customWidth="1" outlineLevel="1"/>
    <col min="8" max="8" width="13.125" style="115" hidden="1" customWidth="1" outlineLevel="1"/>
    <col min="9" max="9" width="10" style="115" hidden="1" customWidth="1" outlineLevel="1"/>
    <col min="10" max="10" width="12.125" style="115" customWidth="1" collapsed="1"/>
    <col min="11" max="11" width="10" style="115" bestFit="1" customWidth="1"/>
    <col min="12" max="12" width="13.125" style="115" hidden="1" customWidth="1" outlineLevel="1"/>
    <col min="13" max="13" width="11.5" style="115" hidden="1" customWidth="1" outlineLevel="1"/>
    <col min="14" max="14" width="13.125" style="115" hidden="1" customWidth="1" outlineLevel="1"/>
    <col min="15" max="15" width="11.5" style="115" hidden="1" customWidth="1" outlineLevel="1"/>
    <col min="16" max="16" width="13.125" style="115" hidden="1" customWidth="1" outlineLevel="1"/>
    <col min="17" max="17" width="11.5" style="115" hidden="1" customWidth="1" outlineLevel="1"/>
    <col min="18" max="18" width="13.125" style="115" bestFit="1" customWidth="1" collapsed="1"/>
    <col min="19" max="19" width="10" style="115" bestFit="1" customWidth="1"/>
    <col min="20" max="20" width="13.125" style="115" hidden="1" customWidth="1" outlineLevel="1"/>
    <col min="21" max="21" width="10" style="115" hidden="1" customWidth="1" outlineLevel="1"/>
    <col min="22" max="22" width="13.125" style="115" hidden="1" customWidth="1" outlineLevel="1"/>
    <col min="23" max="23" width="10" style="115" hidden="1" customWidth="1" outlineLevel="1"/>
    <col min="24" max="24" width="13.125" style="115" hidden="1" customWidth="1" outlineLevel="1"/>
    <col min="25" max="25" width="10" style="115" hidden="1" customWidth="1" outlineLevel="1"/>
    <col min="26" max="26" width="12.125" style="115" customWidth="1" collapsed="1"/>
    <col min="27" max="27" width="10" style="115" bestFit="1" customWidth="1"/>
    <col min="28" max="28" width="11.875" style="115" hidden="1" customWidth="1" outlineLevel="1"/>
    <col min="29" max="29" width="11.5" style="115" hidden="1" customWidth="1" outlineLevel="1"/>
    <col min="30" max="30" width="12.875" style="115" hidden="1" customWidth="1" outlineLevel="1"/>
    <col min="31" max="31" width="11.5" style="115" hidden="1" customWidth="1" outlineLevel="1"/>
    <col min="32" max="32" width="12.875" style="115" hidden="1" customWidth="1" outlineLevel="1"/>
    <col min="33" max="33" width="11.5" style="115" hidden="1" customWidth="1" outlineLevel="1"/>
    <col min="34" max="34" width="12.125" style="115" bestFit="1" customWidth="1" collapsed="1"/>
    <col min="35" max="35" width="10" style="115" bestFit="1" customWidth="1"/>
    <col min="36" max="36" width="12.125" style="115" hidden="1" customWidth="1" outlineLevel="1" collapsed="1"/>
    <col min="37" max="37" width="10" style="115" hidden="1" customWidth="1" outlineLevel="1"/>
    <col min="38" max="38" width="12.125" style="3" hidden="1" customWidth="1" outlineLevel="1" collapsed="1"/>
    <col min="39" max="39" width="10" style="3" hidden="1" customWidth="1" outlineLevel="1"/>
    <col min="40" max="40" width="12.125" style="3" hidden="1" customWidth="1" outlineLevel="1" collapsed="1"/>
    <col min="41" max="41" width="10" style="3" hidden="1" customWidth="1" outlineLevel="1"/>
    <col min="42" max="42" width="12.125" style="3" bestFit="1" customWidth="1" collapsed="1"/>
    <col min="43" max="43" width="10" style="3" bestFit="1" customWidth="1"/>
    <col min="44" max="44" width="12.125" style="3" bestFit="1" customWidth="1"/>
    <col min="45" max="45" width="10" style="3" bestFit="1" customWidth="1"/>
    <col min="46" max="16384" width="11.5" style="3"/>
  </cols>
  <sheetData>
    <row r="2" spans="1:45" ht="22.95" x14ac:dyDescent="0.35">
      <c r="A2" s="52" t="s">
        <v>170</v>
      </c>
      <c r="B2" s="187">
        <v>42369</v>
      </c>
      <c r="C2" s="187"/>
      <c r="D2" s="187">
        <v>42460</v>
      </c>
      <c r="E2" s="187"/>
      <c r="F2" s="187">
        <v>42551</v>
      </c>
      <c r="G2" s="187"/>
      <c r="H2" s="187">
        <v>42643</v>
      </c>
      <c r="I2" s="187"/>
      <c r="J2" s="187">
        <v>42735</v>
      </c>
      <c r="K2" s="187"/>
      <c r="L2" s="187">
        <v>42825</v>
      </c>
      <c r="M2" s="187"/>
      <c r="N2" s="187">
        <v>42916</v>
      </c>
      <c r="O2" s="187"/>
      <c r="P2" s="187">
        <v>43008</v>
      </c>
      <c r="Q2" s="187"/>
      <c r="R2" s="187">
        <v>43100</v>
      </c>
      <c r="S2" s="187"/>
      <c r="T2" s="187">
        <v>43190</v>
      </c>
      <c r="U2" s="187"/>
      <c r="V2" s="187">
        <v>43281</v>
      </c>
      <c r="W2" s="187"/>
      <c r="X2" s="187">
        <v>43373</v>
      </c>
      <c r="Y2" s="191"/>
      <c r="Z2" s="187">
        <v>43465</v>
      </c>
      <c r="AA2" s="191"/>
      <c r="AB2" s="187">
        <v>43555</v>
      </c>
      <c r="AC2" s="191"/>
      <c r="AD2" s="187">
        <v>43646</v>
      </c>
      <c r="AE2" s="191"/>
      <c r="AF2" s="187">
        <v>43738</v>
      </c>
      <c r="AG2" s="191"/>
      <c r="AH2" s="187">
        <v>43830</v>
      </c>
      <c r="AI2" s="191"/>
      <c r="AJ2" s="187">
        <v>43921</v>
      </c>
      <c r="AL2" s="187">
        <v>44012</v>
      </c>
      <c r="AN2" s="187">
        <v>44104</v>
      </c>
      <c r="AP2" s="187">
        <v>44196</v>
      </c>
      <c r="AR2" s="187">
        <v>44286</v>
      </c>
    </row>
    <row r="3" spans="1:45" s="181" customFormat="1" x14ac:dyDescent="0.2">
      <c r="A3" s="182"/>
      <c r="B3" s="202" t="s">
        <v>91</v>
      </c>
      <c r="C3" s="202" t="s">
        <v>92</v>
      </c>
      <c r="D3" s="202" t="s">
        <v>91</v>
      </c>
      <c r="E3" s="202" t="s">
        <v>92</v>
      </c>
      <c r="F3" s="202" t="s">
        <v>91</v>
      </c>
      <c r="G3" s="202" t="s">
        <v>92</v>
      </c>
      <c r="H3" s="202" t="s">
        <v>91</v>
      </c>
      <c r="I3" s="202" t="s">
        <v>92</v>
      </c>
      <c r="J3" s="242" t="s">
        <v>91</v>
      </c>
      <c r="K3" s="202" t="s">
        <v>92</v>
      </c>
      <c r="L3" s="202" t="s">
        <v>91</v>
      </c>
      <c r="M3" s="202" t="s">
        <v>92</v>
      </c>
      <c r="N3" s="202" t="s">
        <v>91</v>
      </c>
      <c r="O3" s="202" t="s">
        <v>92</v>
      </c>
      <c r="P3" s="202" t="s">
        <v>91</v>
      </c>
      <c r="Q3" s="202" t="s">
        <v>92</v>
      </c>
      <c r="R3" s="242" t="s">
        <v>91</v>
      </c>
      <c r="S3" s="202" t="s">
        <v>92</v>
      </c>
      <c r="T3" s="202" t="s">
        <v>91</v>
      </c>
      <c r="U3" s="202" t="s">
        <v>92</v>
      </c>
      <c r="V3" s="202" t="s">
        <v>91</v>
      </c>
      <c r="W3" s="202" t="s">
        <v>92</v>
      </c>
      <c r="X3" s="202" t="s">
        <v>91</v>
      </c>
      <c r="Y3" s="202" t="s">
        <v>92</v>
      </c>
      <c r="Z3" s="242" t="s">
        <v>91</v>
      </c>
      <c r="AA3" s="202" t="s">
        <v>92</v>
      </c>
      <c r="AB3" s="202" t="s">
        <v>91</v>
      </c>
      <c r="AC3" s="202" t="s">
        <v>92</v>
      </c>
      <c r="AD3" s="202" t="s">
        <v>91</v>
      </c>
      <c r="AE3" s="202" t="s">
        <v>92</v>
      </c>
      <c r="AF3" s="202" t="s">
        <v>91</v>
      </c>
      <c r="AG3" s="202" t="s">
        <v>92</v>
      </c>
      <c r="AH3" s="242" t="s">
        <v>91</v>
      </c>
      <c r="AI3" s="202" t="s">
        <v>92</v>
      </c>
      <c r="AJ3" s="242" t="s">
        <v>91</v>
      </c>
      <c r="AK3" s="202" t="s">
        <v>92</v>
      </c>
      <c r="AL3" s="242" t="s">
        <v>91</v>
      </c>
      <c r="AM3" s="202" t="s">
        <v>92</v>
      </c>
      <c r="AN3" s="242" t="s">
        <v>91</v>
      </c>
      <c r="AO3" s="202" t="s">
        <v>92</v>
      </c>
      <c r="AP3" s="242" t="s">
        <v>91</v>
      </c>
      <c r="AQ3" s="202" t="s">
        <v>92</v>
      </c>
      <c r="AR3" s="242" t="s">
        <v>91</v>
      </c>
      <c r="AS3" s="202" t="s">
        <v>92</v>
      </c>
    </row>
    <row r="4" spans="1:45" x14ac:dyDescent="0.2">
      <c r="A4" s="51" t="s">
        <v>49</v>
      </c>
      <c r="F4" s="119"/>
      <c r="H4" s="119"/>
      <c r="J4" s="251"/>
      <c r="L4" s="119"/>
      <c r="N4" s="119"/>
      <c r="P4" s="119"/>
      <c r="R4" s="251"/>
      <c r="T4" s="119"/>
      <c r="V4" s="119"/>
      <c r="X4" s="119"/>
      <c r="Z4" s="251"/>
      <c r="AH4" s="249"/>
      <c r="AJ4" s="249"/>
      <c r="AL4" s="243"/>
      <c r="AN4" s="243"/>
      <c r="AP4" s="243"/>
      <c r="AR4" s="243"/>
    </row>
    <row r="5" spans="1:45" s="181" customFormat="1" x14ac:dyDescent="0.2">
      <c r="A5" s="50" t="s">
        <v>287</v>
      </c>
      <c r="B5" s="203">
        <v>3929.5841032899998</v>
      </c>
      <c r="C5" s="204">
        <v>0.4184700876673369</v>
      </c>
      <c r="D5" s="203">
        <v>3788.7595077100004</v>
      </c>
      <c r="E5" s="204">
        <v>0.39119262977784025</v>
      </c>
      <c r="F5" s="203">
        <v>3219.2178007000007</v>
      </c>
      <c r="G5" s="204">
        <v>0.34844222473555181</v>
      </c>
      <c r="H5" s="203">
        <v>2921.6387665799998</v>
      </c>
      <c r="I5" s="204">
        <v>0.32627634912137193</v>
      </c>
      <c r="J5" s="244">
        <v>2285.7818306200002</v>
      </c>
      <c r="K5" s="204">
        <v>0.27108550850402513</v>
      </c>
      <c r="L5" s="203">
        <v>2028.0690003700001</v>
      </c>
      <c r="M5" s="204">
        <v>0.24859283134806556</v>
      </c>
      <c r="N5" s="203">
        <v>1711.3773726099996</v>
      </c>
      <c r="O5" s="204">
        <v>0.22037906385812861</v>
      </c>
      <c r="P5" s="203">
        <v>1499.9425217400001</v>
      </c>
      <c r="Q5" s="204">
        <v>0.19997573424840848</v>
      </c>
      <c r="R5" s="244">
        <v>1145.7647137099998</v>
      </c>
      <c r="S5" s="204">
        <v>0.15627816359213673</v>
      </c>
      <c r="T5" s="203">
        <v>1050.0651270600001</v>
      </c>
      <c r="U5" s="204">
        <v>0.13513807239664191</v>
      </c>
      <c r="V5" s="203">
        <v>928.04854335999994</v>
      </c>
      <c r="W5" s="204">
        <v>0.11266852652013316</v>
      </c>
      <c r="X5" s="203">
        <v>828.15312841000036</v>
      </c>
      <c r="Y5" s="204">
        <v>9.9570702341383516E-2</v>
      </c>
      <c r="Z5" s="244">
        <v>615.01510753000002</v>
      </c>
      <c r="AA5" s="204">
        <v>7.7317923935486657E-2</v>
      </c>
      <c r="AB5" s="203">
        <v>575.56823471999996</v>
      </c>
      <c r="AC5" s="204">
        <v>6.6925121420477601E-2</v>
      </c>
      <c r="AD5" s="203">
        <v>536.74355264999997</v>
      </c>
      <c r="AE5" s="204">
        <v>6.0433635514680291E-2</v>
      </c>
      <c r="AF5" s="203">
        <v>494.13111882000004</v>
      </c>
      <c r="AG5" s="204">
        <v>5.3041723822027251E-2</v>
      </c>
      <c r="AH5" s="244">
        <v>401.79427058000022</v>
      </c>
      <c r="AI5" s="204">
        <v>4.3378495984194847E-2</v>
      </c>
      <c r="AJ5" s="244">
        <v>400.55972774999924</v>
      </c>
      <c r="AK5" s="204">
        <v>4.3402100992908782E-2</v>
      </c>
      <c r="AL5" s="244">
        <v>429.68541289999911</v>
      </c>
      <c r="AM5" s="204">
        <v>4.4225421082668748E-2</v>
      </c>
      <c r="AN5" s="244">
        <v>420.33256630000005</v>
      </c>
      <c r="AO5" s="204">
        <v>4.092349711795621E-2</v>
      </c>
      <c r="AP5" s="244">
        <v>446.42289739499904</v>
      </c>
      <c r="AQ5" s="204">
        <v>4.2184264442961805E-2</v>
      </c>
      <c r="AR5" s="244">
        <v>450.69220296999913</v>
      </c>
      <c r="AS5" s="204">
        <v>4.2046179208023893E-2</v>
      </c>
    </row>
    <row r="6" spans="1:45" s="181" customFormat="1" x14ac:dyDescent="0.2">
      <c r="A6" s="68" t="s">
        <v>93</v>
      </c>
      <c r="B6" s="120">
        <v>2313.2679441299997</v>
      </c>
      <c r="C6" s="205">
        <v>0.92773005006044473</v>
      </c>
      <c r="D6" s="120">
        <v>2246.7243806800002</v>
      </c>
      <c r="E6" s="205">
        <v>0.93466934625931841</v>
      </c>
      <c r="F6" s="120">
        <v>1795.2016773600001</v>
      </c>
      <c r="G6" s="205">
        <v>0.91809325206105108</v>
      </c>
      <c r="H6" s="120">
        <v>1706.5344048099998</v>
      </c>
      <c r="I6" s="250">
        <v>0.89613052935894477</v>
      </c>
      <c r="J6" s="252">
        <v>1301.4309073699999</v>
      </c>
      <c r="K6" s="205">
        <v>0.87601663182088729</v>
      </c>
      <c r="L6" s="120">
        <v>1110.42126777</v>
      </c>
      <c r="M6" s="205">
        <v>0.8754613288296611</v>
      </c>
      <c r="N6" s="120">
        <v>902.59342784999978</v>
      </c>
      <c r="O6" s="205">
        <v>0.85580331477411731</v>
      </c>
      <c r="P6" s="120">
        <v>759.51128657999993</v>
      </c>
      <c r="Q6" s="250">
        <v>0.81060046397039176</v>
      </c>
      <c r="R6" s="252">
        <v>530.5600225999998</v>
      </c>
      <c r="S6" s="205">
        <v>0.74470924318165688</v>
      </c>
      <c r="T6" s="120">
        <v>477.03398056999987</v>
      </c>
      <c r="U6" s="205">
        <v>0.72867180648599061</v>
      </c>
      <c r="V6" s="120">
        <v>385.11573821999991</v>
      </c>
      <c r="W6" s="205">
        <v>0.64634049332643129</v>
      </c>
      <c r="X6" s="120">
        <v>318.63369332000025</v>
      </c>
      <c r="Y6" s="250">
        <v>0.58771072026234839</v>
      </c>
      <c r="Z6" s="252">
        <v>173.07295216</v>
      </c>
      <c r="AA6" s="205">
        <v>0.35931393107151316</v>
      </c>
      <c r="AB6" s="120">
        <v>145.03727349000002</v>
      </c>
      <c r="AC6" s="205">
        <v>0.31127591999146181</v>
      </c>
      <c r="AD6" s="120">
        <v>119.31107815999999</v>
      </c>
      <c r="AE6" s="205">
        <v>0.29784024012736099</v>
      </c>
      <c r="AF6" s="206">
        <v>103.75929662999999</v>
      </c>
      <c r="AG6" s="241">
        <v>0.26252290296318315</v>
      </c>
      <c r="AH6" s="245">
        <v>82.141367580000207</v>
      </c>
      <c r="AI6" s="241">
        <v>0.21620689000054932</v>
      </c>
      <c r="AJ6" s="245">
        <v>76.288896580000198</v>
      </c>
      <c r="AK6" s="241">
        <v>0.18277752795280053</v>
      </c>
      <c r="AL6" s="245">
        <v>77.161793990000092</v>
      </c>
      <c r="AM6" s="241">
        <v>0.16585502919244538</v>
      </c>
      <c r="AN6" s="245">
        <v>73.512061000000003</v>
      </c>
      <c r="AO6" s="241">
        <v>0.15023768799141385</v>
      </c>
      <c r="AP6" s="245">
        <v>81.268787849999995</v>
      </c>
      <c r="AQ6" s="207">
        <v>0.14874331677503852</v>
      </c>
      <c r="AR6" s="245">
        <v>91.700302550000103</v>
      </c>
      <c r="AS6" s="207">
        <v>0.16174168722899976</v>
      </c>
    </row>
    <row r="7" spans="1:45" s="181" customFormat="1" x14ac:dyDescent="0.2">
      <c r="A7" s="68" t="s">
        <v>289</v>
      </c>
      <c r="B7" s="120">
        <v>1616.3247177000003</v>
      </c>
      <c r="C7" s="205">
        <v>0.2343556760843423</v>
      </c>
      <c r="D7" s="120">
        <v>1542.0436855700004</v>
      </c>
      <c r="E7" s="205">
        <v>0.21177884803408556</v>
      </c>
      <c r="F7" s="120">
        <v>1424.0246818800006</v>
      </c>
      <c r="G7" s="205">
        <v>0.19551307231615719</v>
      </c>
      <c r="H7" s="120">
        <v>1215.1129203099999</v>
      </c>
      <c r="I7" s="250">
        <v>0.17235266437715319</v>
      </c>
      <c r="J7" s="252">
        <v>984.35948179000025</v>
      </c>
      <c r="K7" s="205">
        <v>0.14170918127485119</v>
      </c>
      <c r="L7" s="120">
        <v>917.64773260000015</v>
      </c>
      <c r="M7" s="205">
        <v>0.13318908762681422</v>
      </c>
      <c r="N7" s="120">
        <v>808.78394475999994</v>
      </c>
      <c r="O7" s="205">
        <v>0.12051349138129844</v>
      </c>
      <c r="P7" s="120">
        <v>740.43123516000003</v>
      </c>
      <c r="Q7" s="250">
        <v>0.11280549971886987</v>
      </c>
      <c r="R7" s="252">
        <v>615.20469111</v>
      </c>
      <c r="S7" s="205">
        <v>9.3026773949641262E-2</v>
      </c>
      <c r="T7" s="120">
        <v>573.0311464900002</v>
      </c>
      <c r="U7" s="205">
        <v>8.0531095337517747E-2</v>
      </c>
      <c r="V7" s="120">
        <v>542.93280514000003</v>
      </c>
      <c r="W7" s="205">
        <v>7.105389228607481E-2</v>
      </c>
      <c r="X7" s="120">
        <v>509.51943509000006</v>
      </c>
      <c r="Y7" s="250">
        <v>6.553240385698049E-2</v>
      </c>
      <c r="Z7" s="252">
        <v>441.94215537000002</v>
      </c>
      <c r="AA7" s="205">
        <v>5.9140969606606066E-2</v>
      </c>
      <c r="AB7" s="120">
        <v>430.53096123</v>
      </c>
      <c r="AC7" s="205">
        <v>5.2928249048051781E-2</v>
      </c>
      <c r="AD7" s="120">
        <v>417.43247449</v>
      </c>
      <c r="AE7" s="205">
        <v>4.9220018191741439E-2</v>
      </c>
      <c r="AF7" s="206">
        <v>390.37182219000005</v>
      </c>
      <c r="AG7" s="241">
        <v>4.3760440080617802E-2</v>
      </c>
      <c r="AH7" s="245">
        <v>319.65290300000004</v>
      </c>
      <c r="AI7" s="241">
        <v>3.5986404993518184E-2</v>
      </c>
      <c r="AJ7" s="245">
        <v>324.27083116999904</v>
      </c>
      <c r="AK7" s="241">
        <v>3.680022536351131E-2</v>
      </c>
      <c r="AL7" s="245">
        <v>352.52361890999902</v>
      </c>
      <c r="AM7" s="241">
        <v>3.8108333288303604E-2</v>
      </c>
      <c r="AN7" s="245">
        <v>346.82050530000004</v>
      </c>
      <c r="AO7" s="241">
        <v>3.5455425578649016E-2</v>
      </c>
      <c r="AP7" s="245">
        <v>365.15410954499902</v>
      </c>
      <c r="AQ7" s="207">
        <v>3.6383272794251867E-2</v>
      </c>
      <c r="AR7" s="245">
        <v>358.99190041999901</v>
      </c>
      <c r="AS7" s="207">
        <v>3.5361602135488307E-2</v>
      </c>
    </row>
    <row r="8" spans="1:45" s="181" customFormat="1" x14ac:dyDescent="0.2">
      <c r="A8" s="50" t="s">
        <v>153</v>
      </c>
      <c r="B8" s="203">
        <v>980.37020912000003</v>
      </c>
      <c r="C8" s="204">
        <v>6.6627431289698891E-2</v>
      </c>
      <c r="D8" s="203">
        <v>982.52966300999992</v>
      </c>
      <c r="E8" s="204">
        <v>6.7368062049817157E-2</v>
      </c>
      <c r="F8" s="203">
        <v>937.77177096000014</v>
      </c>
      <c r="G8" s="204">
        <v>6.4811128516602756E-2</v>
      </c>
      <c r="H8" s="203">
        <v>894.6226319000001</v>
      </c>
      <c r="I8" s="204">
        <v>6.2493456990032864E-2</v>
      </c>
      <c r="J8" s="244">
        <v>905.05553861999999</v>
      </c>
      <c r="K8" s="204">
        <v>6.3475844879667787E-2</v>
      </c>
      <c r="L8" s="203">
        <v>909.48511438999992</v>
      </c>
      <c r="M8" s="204">
        <v>6.362173917076995E-2</v>
      </c>
      <c r="N8" s="203">
        <v>839.58975215999988</v>
      </c>
      <c r="O8" s="204">
        <v>5.8685087112273174E-2</v>
      </c>
      <c r="P8" s="203">
        <v>825.47373393000009</v>
      </c>
      <c r="Q8" s="204">
        <v>5.7572236783783266E-2</v>
      </c>
      <c r="R8" s="244">
        <v>743.38699658999997</v>
      </c>
      <c r="S8" s="204">
        <v>5.1598298972132306E-2</v>
      </c>
      <c r="T8" s="203">
        <v>707.68844797999998</v>
      </c>
      <c r="U8" s="204">
        <v>4.8890827541445497E-2</v>
      </c>
      <c r="V8" s="203">
        <v>641.28794768</v>
      </c>
      <c r="W8" s="204">
        <v>4.3928400247020119E-2</v>
      </c>
      <c r="X8" s="203">
        <v>594.13864378000005</v>
      </c>
      <c r="Y8" s="204">
        <v>4.0469543678781826E-2</v>
      </c>
      <c r="Z8" s="244">
        <v>510.85494340000002</v>
      </c>
      <c r="AA8" s="204">
        <v>3.4519623530115506E-2</v>
      </c>
      <c r="AB8" s="203">
        <v>483.70594036</v>
      </c>
      <c r="AC8" s="204">
        <v>3.2365243420385915E-2</v>
      </c>
      <c r="AD8" s="203">
        <v>457.01585617000001</v>
      </c>
      <c r="AE8" s="204">
        <v>3.0420573304996111E-2</v>
      </c>
      <c r="AF8" s="203">
        <v>441.666913149999</v>
      </c>
      <c r="AG8" s="204">
        <v>2.9320546581730757E-2</v>
      </c>
      <c r="AH8" s="244">
        <v>392.90535059999996</v>
      </c>
      <c r="AI8" s="204">
        <v>2.5572308733717748E-2</v>
      </c>
      <c r="AJ8" s="244">
        <v>393.42324936</v>
      </c>
      <c r="AK8" s="204">
        <v>2.5344578477610815E-2</v>
      </c>
      <c r="AL8" s="244">
        <v>358.59005355999994</v>
      </c>
      <c r="AM8" s="204">
        <v>2.2939530333913161E-2</v>
      </c>
      <c r="AN8" s="244">
        <v>350.33472488999899</v>
      </c>
      <c r="AO8" s="204">
        <v>2.1954105269159644E-2</v>
      </c>
      <c r="AP8" s="244">
        <v>340.17695677999995</v>
      </c>
      <c r="AQ8" s="204">
        <v>2.0745023000714274E-2</v>
      </c>
      <c r="AR8" s="244">
        <v>331.68589349999996</v>
      </c>
      <c r="AS8" s="204">
        <v>1.9859459063448257E-2</v>
      </c>
    </row>
    <row r="9" spans="1:45" s="181" customFormat="1" x14ac:dyDescent="0.2">
      <c r="A9" s="68" t="s">
        <v>94</v>
      </c>
      <c r="B9" s="120">
        <v>888.58828926000001</v>
      </c>
      <c r="C9" s="205">
        <v>6.3309404466301261E-2</v>
      </c>
      <c r="D9" s="120">
        <v>890.24908191999998</v>
      </c>
      <c r="E9" s="205">
        <v>6.4046660730445737E-2</v>
      </c>
      <c r="F9" s="120">
        <v>859.93906664000008</v>
      </c>
      <c r="G9" s="205">
        <v>6.2434341197346005E-2</v>
      </c>
      <c r="H9" s="120">
        <v>857.99384733000011</v>
      </c>
      <c r="I9" s="250">
        <v>6.2827728105838754E-2</v>
      </c>
      <c r="J9" s="252">
        <v>874.48528813999997</v>
      </c>
      <c r="K9" s="205">
        <v>6.4359308758530756E-2</v>
      </c>
      <c r="L9" s="120">
        <v>857.91821604999996</v>
      </c>
      <c r="M9" s="205">
        <v>6.3337227971162396E-2</v>
      </c>
      <c r="N9" s="120">
        <v>801.79367778999995</v>
      </c>
      <c r="O9" s="205">
        <v>5.899428366244077E-2</v>
      </c>
      <c r="P9" s="120">
        <v>781.87022208000008</v>
      </c>
      <c r="Q9" s="250">
        <v>5.7462065141498833E-2</v>
      </c>
      <c r="R9" s="252">
        <v>689.57719276</v>
      </c>
      <c r="S9" s="205">
        <v>5.069105581046468E-2</v>
      </c>
      <c r="T9" s="120">
        <v>651.89409265999996</v>
      </c>
      <c r="U9" s="205">
        <v>4.7730299374104126E-2</v>
      </c>
      <c r="V9" s="120">
        <v>599.81590663999998</v>
      </c>
      <c r="W9" s="205">
        <v>4.3506004947771376E-2</v>
      </c>
      <c r="X9" s="120">
        <v>550.67151994000005</v>
      </c>
      <c r="Y9" s="250">
        <v>3.972755901283298E-2</v>
      </c>
      <c r="Z9" s="252">
        <v>467.46556706000001</v>
      </c>
      <c r="AA9" s="205">
        <v>3.3503639606581981E-2</v>
      </c>
      <c r="AB9" s="120">
        <v>438.93843298000002</v>
      </c>
      <c r="AC9" s="205">
        <v>3.1177765116200445E-2</v>
      </c>
      <c r="AD9" s="120">
        <v>410.43724664000001</v>
      </c>
      <c r="AE9" s="205">
        <v>2.9058585709321433E-2</v>
      </c>
      <c r="AF9" s="206">
        <v>392.47191307999901</v>
      </c>
      <c r="AG9" s="241">
        <v>2.7728424040003898E-2</v>
      </c>
      <c r="AH9" s="245">
        <v>342.08947962999997</v>
      </c>
      <c r="AI9" s="241">
        <v>2.3702414943751575E-2</v>
      </c>
      <c r="AJ9" s="245">
        <v>352.08646883</v>
      </c>
      <c r="AK9" s="241">
        <v>2.4106076537935596E-2</v>
      </c>
      <c r="AL9" s="245">
        <v>314.89869333999997</v>
      </c>
      <c r="AM9" s="241">
        <v>2.1395521627190665E-2</v>
      </c>
      <c r="AN9" s="245">
        <v>304.67482616999899</v>
      </c>
      <c r="AO9" s="241">
        <v>2.0277657595154694E-2</v>
      </c>
      <c r="AP9" s="245">
        <v>292.20915702999997</v>
      </c>
      <c r="AQ9" s="207">
        <v>1.8923366803028099E-2</v>
      </c>
      <c r="AR9" s="245">
        <v>282.24449651999998</v>
      </c>
      <c r="AS9" s="207">
        <v>1.7938362741941074E-2</v>
      </c>
    </row>
    <row r="10" spans="1:45" s="181" customFormat="1" x14ac:dyDescent="0.2">
      <c r="A10" s="68" t="s">
        <v>95</v>
      </c>
      <c r="B10" s="120">
        <v>91.781919859999988</v>
      </c>
      <c r="C10" s="205">
        <v>0.13525815256006304</v>
      </c>
      <c r="D10" s="120">
        <v>92.280581089999984</v>
      </c>
      <c r="E10" s="205">
        <v>0.13481563855209569</v>
      </c>
      <c r="F10" s="120">
        <v>77.832704320000076</v>
      </c>
      <c r="G10" s="205">
        <v>0.11185961692430177</v>
      </c>
      <c r="H10" s="120">
        <v>36.628784569999979</v>
      </c>
      <c r="I10" s="250">
        <v>5.556820573171304E-2</v>
      </c>
      <c r="J10" s="252">
        <v>30.570250480000006</v>
      </c>
      <c r="K10" s="205">
        <v>4.5578430210729846E-2</v>
      </c>
      <c r="L10" s="120">
        <v>51.566898340000002</v>
      </c>
      <c r="M10" s="205">
        <v>6.8760446480794518E-2</v>
      </c>
      <c r="N10" s="120">
        <v>37.7960743699999</v>
      </c>
      <c r="O10" s="205">
        <v>5.281313398792685E-2</v>
      </c>
      <c r="P10" s="120">
        <v>43.603511850000004</v>
      </c>
      <c r="Q10" s="250">
        <v>5.9622022690484743E-2</v>
      </c>
      <c r="R10" s="252">
        <v>53.80980383</v>
      </c>
      <c r="S10" s="205">
        <v>6.6954950989437503E-2</v>
      </c>
      <c r="T10" s="120">
        <v>55.794355320000001</v>
      </c>
      <c r="U10" s="205">
        <v>6.8291386280320013E-2</v>
      </c>
      <c r="V10" s="120">
        <v>41.472041040000001</v>
      </c>
      <c r="W10" s="205">
        <v>5.1104559918838992E-2</v>
      </c>
      <c r="X10" s="120">
        <v>43.467123839999999</v>
      </c>
      <c r="Y10" s="250">
        <v>5.3012996967104056E-2</v>
      </c>
      <c r="Z10" s="252">
        <v>43.389376339999998</v>
      </c>
      <c r="AA10" s="205">
        <v>5.1269989205725293E-2</v>
      </c>
      <c r="AB10" s="120">
        <v>44.767507379999998</v>
      </c>
      <c r="AC10" s="205">
        <v>5.1655497386550918E-2</v>
      </c>
      <c r="AD10" s="120">
        <v>46.578609530000001</v>
      </c>
      <c r="AE10" s="205">
        <v>5.1824549587952795E-2</v>
      </c>
      <c r="AF10" s="206">
        <v>49.195000070000006</v>
      </c>
      <c r="AG10" s="241">
        <v>5.4104681636038938E-2</v>
      </c>
      <c r="AH10" s="245">
        <v>50.815870969999999</v>
      </c>
      <c r="AI10" s="241">
        <v>5.4535155005182454E-2</v>
      </c>
      <c r="AJ10" s="245">
        <v>41.336780529999999</v>
      </c>
      <c r="AK10" s="241">
        <v>4.5065486661547367E-2</v>
      </c>
      <c r="AL10" s="245">
        <v>43.69136022</v>
      </c>
      <c r="AM10" s="241">
        <v>4.7802472429624071E-2</v>
      </c>
      <c r="AN10" s="245">
        <v>45.659898720000001</v>
      </c>
      <c r="AO10" s="241">
        <v>4.8967862476858436E-2</v>
      </c>
      <c r="AP10" s="245">
        <v>47.967799750000005</v>
      </c>
      <c r="AQ10" s="207">
        <v>5.0160171305123846E-2</v>
      </c>
      <c r="AR10" s="245">
        <v>49.44139698</v>
      </c>
      <c r="AS10" s="207">
        <v>5.1100637193006435E-2</v>
      </c>
    </row>
    <row r="11" spans="1:45" s="181" customFormat="1" x14ac:dyDescent="0.2">
      <c r="A11" s="50" t="s">
        <v>288</v>
      </c>
      <c r="B11" s="203">
        <v>8.8767226099998879</v>
      </c>
      <c r="C11" s="204">
        <v>2.8023405538618956E-2</v>
      </c>
      <c r="D11" s="203">
        <v>10.267896979999023</v>
      </c>
      <c r="E11" s="204">
        <v>3.2439578184046358E-2</v>
      </c>
      <c r="F11" s="203">
        <v>12.047366139999667</v>
      </c>
      <c r="G11" s="204">
        <v>1.9912526422535878E-2</v>
      </c>
      <c r="H11" s="203">
        <v>12.707698540000365</v>
      </c>
      <c r="I11" s="204">
        <v>4.0053643644931303E-2</v>
      </c>
      <c r="J11" s="244">
        <v>14.499998039999809</v>
      </c>
      <c r="K11" s="204">
        <v>4.5545837103021042E-2</v>
      </c>
      <c r="L11" s="203">
        <v>13.521369029999732</v>
      </c>
      <c r="M11" s="204">
        <v>4.2907853403992148E-2</v>
      </c>
      <c r="N11" s="203">
        <v>4.6125809300003766</v>
      </c>
      <c r="O11" s="204">
        <v>7.8548239507613086E-3</v>
      </c>
      <c r="P11" s="203">
        <v>4.9804932300005476</v>
      </c>
      <c r="Q11" s="204">
        <v>1.6396466128066941E-2</v>
      </c>
      <c r="R11" s="244">
        <v>10.61646952000001</v>
      </c>
      <c r="S11" s="204">
        <v>3.5861793152693042E-2</v>
      </c>
      <c r="T11" s="203">
        <v>12.410588649999681</v>
      </c>
      <c r="U11" s="204">
        <v>3.7372020958500271E-2</v>
      </c>
      <c r="V11" s="203">
        <v>14.252264309999987</v>
      </c>
      <c r="W11" s="204">
        <v>2.3188009204915361E-2</v>
      </c>
      <c r="X11" s="203">
        <v>13.912505479999822</v>
      </c>
      <c r="Y11" s="204">
        <v>4.0450637753553412E-2</v>
      </c>
      <c r="Z11" s="244">
        <v>15.803375979999942</v>
      </c>
      <c r="AA11" s="204">
        <v>4.6858964734702427E-2</v>
      </c>
      <c r="AB11" s="203">
        <v>16.252743929999838</v>
      </c>
      <c r="AC11" s="204">
        <v>4.7493966341062101E-2</v>
      </c>
      <c r="AD11" s="203">
        <v>16.853621739999994</v>
      </c>
      <c r="AE11" s="204">
        <v>2.6695592212716408E-2</v>
      </c>
      <c r="AF11" s="203">
        <v>17.969086470000946</v>
      </c>
      <c r="AG11" s="204">
        <v>4.980660115139509E-2</v>
      </c>
      <c r="AH11" s="244">
        <v>17.922471679999774</v>
      </c>
      <c r="AI11" s="204">
        <v>4.8193243119642182E-2</v>
      </c>
      <c r="AJ11" s="244">
        <v>18.135077670000726</v>
      </c>
      <c r="AK11" s="204">
        <v>4.277505976740411E-2</v>
      </c>
      <c r="AL11" s="244">
        <v>18.040132740001013</v>
      </c>
      <c r="AM11" s="204">
        <v>2.4763548112911281E-2</v>
      </c>
      <c r="AN11" s="244">
        <v>18.400291910001044</v>
      </c>
      <c r="AO11" s="204">
        <v>5.2322629181214414E-2</v>
      </c>
      <c r="AP11" s="244">
        <v>18.027344965001021</v>
      </c>
      <c r="AQ11" s="204">
        <v>5.0923473074118812E-2</v>
      </c>
      <c r="AR11" s="244">
        <v>18.713171580000846</v>
      </c>
      <c r="AS11" s="204">
        <v>5.4133810043726568E-2</v>
      </c>
    </row>
    <row r="12" spans="1:45" s="181" customFormat="1" x14ac:dyDescent="0.2">
      <c r="A12" s="50" t="s">
        <v>171</v>
      </c>
      <c r="B12" s="203">
        <v>4918.8310350199999</v>
      </c>
      <c r="C12" s="204">
        <v>0.20141562567508112</v>
      </c>
      <c r="D12" s="203">
        <v>4781.5570676999996</v>
      </c>
      <c r="E12" s="204">
        <v>0.19448179298097448</v>
      </c>
      <c r="F12" s="203">
        <v>4169.0369378000005</v>
      </c>
      <c r="G12" s="204">
        <v>0.17147239100434619</v>
      </c>
      <c r="H12" s="203">
        <v>3828.9690970200004</v>
      </c>
      <c r="I12" s="204">
        <v>0.16233260173463915</v>
      </c>
      <c r="J12" s="244">
        <v>3205.3373672799999</v>
      </c>
      <c r="K12" s="204">
        <v>0.13932852477492139</v>
      </c>
      <c r="L12" s="203">
        <v>2951.0754837899999</v>
      </c>
      <c r="M12" s="204">
        <v>0.12984125685087713</v>
      </c>
      <c r="N12" s="203">
        <v>2555.5797057</v>
      </c>
      <c r="O12" s="204">
        <v>0.11278165463492006</v>
      </c>
      <c r="P12" s="203">
        <v>2330.3967489000006</v>
      </c>
      <c r="Q12" s="204">
        <v>0.10524575972196377</v>
      </c>
      <c r="R12" s="244">
        <v>1899.7681798199999</v>
      </c>
      <c r="S12" s="204">
        <v>8.6310815311674852E-2</v>
      </c>
      <c r="T12" s="203">
        <v>1770.1641636899999</v>
      </c>
      <c r="U12" s="204">
        <v>7.8404714294791469E-2</v>
      </c>
      <c r="V12" s="203">
        <v>1583.5887553499999</v>
      </c>
      <c r="W12" s="204">
        <v>6.753014244317504E-2</v>
      </c>
      <c r="X12" s="203">
        <v>1436.2042776700002</v>
      </c>
      <c r="Y12" s="204">
        <v>6.1527954041822465E-2</v>
      </c>
      <c r="Z12" s="244">
        <v>1141.67342691</v>
      </c>
      <c r="AA12" s="204">
        <v>4.9443227579250876E-2</v>
      </c>
      <c r="AB12" s="203">
        <v>1075.5269190099998</v>
      </c>
      <c r="AC12" s="204">
        <v>4.5024455026869914E-2</v>
      </c>
      <c r="AD12" s="203">
        <v>1010.61303056</v>
      </c>
      <c r="AE12" s="204">
        <v>4.1188800820827098E-2</v>
      </c>
      <c r="AF12" s="203">
        <v>953.76711843999999</v>
      </c>
      <c r="AG12" s="204">
        <v>3.8551520471465414E-2</v>
      </c>
      <c r="AH12" s="244">
        <v>812.62209285999995</v>
      </c>
      <c r="AI12" s="204">
        <v>3.2506321210132839E-2</v>
      </c>
      <c r="AJ12" s="244">
        <v>812.11805477999997</v>
      </c>
      <c r="AK12" s="204">
        <v>3.225765602059287E-2</v>
      </c>
      <c r="AL12" s="244">
        <v>806.31559920000007</v>
      </c>
      <c r="AM12" s="204">
        <v>3.0921434992516553E-2</v>
      </c>
      <c r="AN12" s="244">
        <v>789.06758310000009</v>
      </c>
      <c r="AO12" s="204">
        <v>2.9686019527430815E-2</v>
      </c>
      <c r="AP12" s="244">
        <v>804.62719914000002</v>
      </c>
      <c r="AQ12" s="204">
        <v>2.9436109049353402E-2</v>
      </c>
      <c r="AR12" s="244">
        <v>801.09126804999994</v>
      </c>
      <c r="AS12" s="204">
        <v>2.8851183282490044E-2</v>
      </c>
    </row>
    <row r="13" spans="1:45" x14ac:dyDescent="0.2">
      <c r="J13" s="249"/>
      <c r="R13" s="249"/>
      <c r="Z13" s="249"/>
      <c r="AF13" s="161"/>
      <c r="AG13" s="161"/>
      <c r="AH13" s="246"/>
      <c r="AI13" s="161"/>
      <c r="AJ13" s="246"/>
      <c r="AK13" s="161"/>
      <c r="AL13" s="246"/>
      <c r="AM13" s="161"/>
      <c r="AN13" s="246"/>
      <c r="AO13" s="161"/>
      <c r="AP13" s="246"/>
      <c r="AQ13" s="161"/>
      <c r="AR13" s="246"/>
      <c r="AS13" s="161"/>
    </row>
    <row r="14" spans="1:45" x14ac:dyDescent="0.2">
      <c r="B14" s="142"/>
      <c r="C14" s="142"/>
      <c r="D14" s="142"/>
      <c r="E14" s="142"/>
      <c r="F14" s="142"/>
      <c r="G14" s="142"/>
      <c r="H14" s="142"/>
      <c r="I14" s="142"/>
      <c r="J14" s="253"/>
      <c r="K14" s="142"/>
      <c r="L14" s="142"/>
      <c r="M14" s="142"/>
      <c r="N14" s="142"/>
      <c r="O14" s="142"/>
      <c r="P14" s="142"/>
      <c r="Q14" s="142"/>
      <c r="R14" s="253"/>
      <c r="S14" s="142"/>
      <c r="T14" s="142"/>
      <c r="U14" s="142"/>
      <c r="V14" s="142"/>
      <c r="W14" s="142"/>
      <c r="X14" s="142"/>
      <c r="Y14" s="142"/>
      <c r="Z14" s="253"/>
      <c r="AF14" s="161"/>
      <c r="AH14" s="246"/>
      <c r="AJ14" s="246"/>
      <c r="AL14" s="246"/>
      <c r="AN14" s="246"/>
      <c r="AP14" s="246"/>
      <c r="AR14" s="246"/>
    </row>
    <row r="15" spans="1:45" x14ac:dyDescent="0.2">
      <c r="A15" s="44" t="s">
        <v>49</v>
      </c>
      <c r="B15" s="157" t="s">
        <v>260</v>
      </c>
      <c r="C15" s="157"/>
      <c r="D15" s="157" t="s">
        <v>261</v>
      </c>
      <c r="E15" s="157"/>
      <c r="F15" s="157" t="s">
        <v>262</v>
      </c>
      <c r="G15" s="157"/>
      <c r="H15" s="158" t="s">
        <v>263</v>
      </c>
      <c r="I15" s="157"/>
      <c r="J15" s="247" t="s">
        <v>264</v>
      </c>
      <c r="K15" s="157"/>
      <c r="L15" s="158" t="s">
        <v>215</v>
      </c>
      <c r="M15" s="157"/>
      <c r="N15" s="158" t="s">
        <v>218</v>
      </c>
      <c r="P15" s="158" t="s">
        <v>225</v>
      </c>
      <c r="R15" s="247" t="s">
        <v>242</v>
      </c>
      <c r="T15" s="158" t="s">
        <v>252</v>
      </c>
      <c r="V15" s="158" t="s">
        <v>254</v>
      </c>
      <c r="X15" s="158" t="s">
        <v>256</v>
      </c>
      <c r="Z15" s="247" t="s">
        <v>272</v>
      </c>
      <c r="AA15" s="158"/>
      <c r="AB15" s="158" t="s">
        <v>282</v>
      </c>
      <c r="AC15" s="158"/>
      <c r="AD15" s="158" t="s">
        <v>283</v>
      </c>
      <c r="AF15" s="158" t="s">
        <v>284</v>
      </c>
      <c r="AH15" s="247" t="s">
        <v>297</v>
      </c>
      <c r="AJ15" s="247" t="s">
        <v>295</v>
      </c>
      <c r="AL15" s="247" t="s">
        <v>296</v>
      </c>
      <c r="AN15" s="247" t="s">
        <v>302</v>
      </c>
      <c r="AP15" s="247" t="s">
        <v>304</v>
      </c>
      <c r="AR15" s="247" t="s">
        <v>308</v>
      </c>
    </row>
    <row r="16" spans="1:45" s="181" customFormat="1" x14ac:dyDescent="0.2">
      <c r="A16" s="159" t="s">
        <v>265</v>
      </c>
      <c r="B16" s="195">
        <v>5215.0289852599999</v>
      </c>
      <c r="C16" s="157"/>
      <c r="D16" s="195">
        <v>4918.8310350199999</v>
      </c>
      <c r="E16" s="157"/>
      <c r="F16" s="158">
        <v>4781.5570676999996</v>
      </c>
      <c r="G16" s="157"/>
      <c r="H16" s="158">
        <v>4169.0369378000005</v>
      </c>
      <c r="I16" s="157"/>
      <c r="J16" s="247">
        <v>3828.9690970200004</v>
      </c>
      <c r="K16" s="157"/>
      <c r="L16" s="158">
        <v>3205.3373672799999</v>
      </c>
      <c r="M16" s="157"/>
      <c r="N16" s="158">
        <v>2951.0754837899999</v>
      </c>
      <c r="O16" s="157"/>
      <c r="P16" s="158">
        <v>2555.5797057</v>
      </c>
      <c r="Q16" s="157"/>
      <c r="R16" s="247">
        <v>2330.3967489000006</v>
      </c>
      <c r="S16" s="157"/>
      <c r="T16" s="158">
        <v>1899.7681798199999</v>
      </c>
      <c r="U16" s="157"/>
      <c r="V16" s="158">
        <v>1770.1641636899999</v>
      </c>
      <c r="W16" s="157"/>
      <c r="X16" s="158">
        <v>1583.5887553499999</v>
      </c>
      <c r="Y16" s="157"/>
      <c r="Z16" s="247">
        <v>1436.2042776700002</v>
      </c>
      <c r="AA16" s="158"/>
      <c r="AB16" s="158">
        <v>1141.67342691</v>
      </c>
      <c r="AC16" s="158"/>
      <c r="AD16" s="158">
        <v>1075.5269190099998</v>
      </c>
      <c r="AE16" s="115"/>
      <c r="AF16" s="158">
        <f>+AD22</f>
        <v>1010.61303056</v>
      </c>
      <c r="AG16" s="115"/>
      <c r="AH16" s="247">
        <v>953.76711843999999</v>
      </c>
      <c r="AI16" s="115"/>
      <c r="AJ16" s="247">
        <v>812.62209285999995</v>
      </c>
      <c r="AK16" s="115"/>
      <c r="AL16" s="247">
        <v>812.11805477999997</v>
      </c>
      <c r="AN16" s="258">
        <v>806.31559930999993</v>
      </c>
      <c r="AO16" s="260"/>
      <c r="AP16" s="258">
        <v>789.06758310000009</v>
      </c>
      <c r="AR16" s="258">
        <v>804.62719914000002</v>
      </c>
    </row>
    <row r="17" spans="1:45" s="181" customFormat="1" x14ac:dyDescent="0.2">
      <c r="A17" s="160" t="s">
        <v>266</v>
      </c>
      <c r="B17" s="120">
        <v>183.255714725297</v>
      </c>
      <c r="C17" s="196"/>
      <c r="D17" s="120">
        <v>100.85284888297598</v>
      </c>
      <c r="E17" s="196"/>
      <c r="F17" s="161">
        <v>225.11202085805041</v>
      </c>
      <c r="G17" s="196"/>
      <c r="H17" s="161">
        <v>65.314722198535506</v>
      </c>
      <c r="I17" s="196"/>
      <c r="J17" s="246">
        <v>25.117006994564022</v>
      </c>
      <c r="K17" s="196"/>
      <c r="L17" s="161">
        <v>103.26907621000007</v>
      </c>
      <c r="M17" s="196"/>
      <c r="N17" s="161">
        <v>40.199617589999917</v>
      </c>
      <c r="O17" s="196"/>
      <c r="P17" s="161">
        <v>43.449034991779598</v>
      </c>
      <c r="Q17" s="196"/>
      <c r="R17" s="246">
        <v>53.369259600000049</v>
      </c>
      <c r="S17" s="196"/>
      <c r="T17" s="161">
        <v>56.087530030000117</v>
      </c>
      <c r="U17" s="196"/>
      <c r="V17" s="161">
        <v>45.533898469999748</v>
      </c>
      <c r="W17" s="196"/>
      <c r="X17" s="161">
        <v>39</v>
      </c>
      <c r="Y17" s="196"/>
      <c r="Z17" s="246">
        <v>10.066331100000639</v>
      </c>
      <c r="AA17" s="161"/>
      <c r="AB17" s="161">
        <v>46.02629968999986</v>
      </c>
      <c r="AC17" s="161"/>
      <c r="AD17" s="161">
        <v>42</v>
      </c>
      <c r="AE17" s="115"/>
      <c r="AF17" s="161">
        <v>39</v>
      </c>
      <c r="AG17" s="115"/>
      <c r="AH17" s="246">
        <v>13.922111979998576</v>
      </c>
      <c r="AI17" s="115"/>
      <c r="AJ17" s="246">
        <v>70.985219339999986</v>
      </c>
      <c r="AK17" s="115"/>
      <c r="AL17" s="246">
        <v>34.890999999999998</v>
      </c>
      <c r="AN17" s="259">
        <v>10.977422540000006</v>
      </c>
      <c r="AO17" s="260"/>
      <c r="AP17" s="259">
        <v>69.255863525000194</v>
      </c>
      <c r="AR17" s="259">
        <v>72.107119550000021</v>
      </c>
    </row>
    <row r="18" spans="1:45" s="181" customFormat="1" x14ac:dyDescent="0.2">
      <c r="A18" s="160" t="s">
        <v>267</v>
      </c>
      <c r="B18" s="120">
        <v>0</v>
      </c>
      <c r="C18" s="196"/>
      <c r="D18" s="120">
        <v>0</v>
      </c>
      <c r="E18" s="196"/>
      <c r="F18" s="161">
        <v>0</v>
      </c>
      <c r="G18" s="196"/>
      <c r="H18" s="161">
        <v>0</v>
      </c>
      <c r="I18" s="196"/>
      <c r="J18" s="246">
        <v>0</v>
      </c>
      <c r="K18" s="196"/>
      <c r="L18" s="161">
        <v>0</v>
      </c>
      <c r="M18" s="196"/>
      <c r="N18" s="161">
        <v>0</v>
      </c>
      <c r="O18" s="196"/>
      <c r="P18" s="161">
        <v>0</v>
      </c>
      <c r="Q18" s="196"/>
      <c r="R18" s="246">
        <v>0</v>
      </c>
      <c r="S18" s="196"/>
      <c r="T18" s="161">
        <v>0</v>
      </c>
      <c r="U18" s="196"/>
      <c r="V18" s="161">
        <v>0</v>
      </c>
      <c r="W18" s="196"/>
      <c r="X18" s="161">
        <v>0</v>
      </c>
      <c r="Y18" s="196"/>
      <c r="Z18" s="246">
        <v>0</v>
      </c>
      <c r="AA18" s="161"/>
      <c r="AB18" s="161">
        <v>0</v>
      </c>
      <c r="AC18" s="161"/>
      <c r="AD18" s="161">
        <v>0</v>
      </c>
      <c r="AE18" s="115"/>
      <c r="AF18" s="161">
        <v>0</v>
      </c>
      <c r="AG18" s="115"/>
      <c r="AH18" s="246">
        <v>0</v>
      </c>
      <c r="AI18" s="115"/>
      <c r="AJ18" s="246">
        <v>0</v>
      </c>
      <c r="AK18" s="115"/>
      <c r="AL18" s="246">
        <v>0</v>
      </c>
      <c r="AN18" s="259">
        <v>0</v>
      </c>
      <c r="AO18" s="260"/>
      <c r="AP18" s="259">
        <v>0</v>
      </c>
      <c r="AR18" s="259">
        <v>0</v>
      </c>
    </row>
    <row r="19" spans="1:45" s="181" customFormat="1" x14ac:dyDescent="0.2">
      <c r="A19" s="167" t="s">
        <v>268</v>
      </c>
      <c r="B19" s="195">
        <v>-479.45366497000009</v>
      </c>
      <c r="C19" s="157"/>
      <c r="D19" s="195">
        <v>-238.12681618427746</v>
      </c>
      <c r="E19" s="157"/>
      <c r="F19" s="158">
        <v>-837.63215076623942</v>
      </c>
      <c r="G19" s="157"/>
      <c r="H19" s="158">
        <v>-405.3825629800001</v>
      </c>
      <c r="I19" s="157"/>
      <c r="J19" s="247">
        <v>-648.74873674999913</v>
      </c>
      <c r="K19" s="157"/>
      <c r="L19" s="158">
        <v>-357.53095969999998</v>
      </c>
      <c r="M19" s="157"/>
      <c r="N19" s="158">
        <v>-435.6953956800001</v>
      </c>
      <c r="O19" s="157"/>
      <c r="P19" s="158">
        <v>-268.63199179177906</v>
      </c>
      <c r="Q19" s="157"/>
      <c r="R19" s="247">
        <v>-483.99782868000017</v>
      </c>
      <c r="S19" s="157"/>
      <c r="T19" s="158">
        <v>-185.69154616000029</v>
      </c>
      <c r="U19" s="157"/>
      <c r="V19" s="158">
        <v>-232.10930680999959</v>
      </c>
      <c r="W19" s="157"/>
      <c r="X19" s="158">
        <v>-186</v>
      </c>
      <c r="Y19" s="157"/>
      <c r="Z19" s="247">
        <v>-304.59718186000123</v>
      </c>
      <c r="AA19" s="158"/>
      <c r="AB19" s="158">
        <v>-112.17280758999995</v>
      </c>
      <c r="AC19" s="158"/>
      <c r="AD19" s="158">
        <v>-107</v>
      </c>
      <c r="AE19" s="115"/>
      <c r="AF19" s="158">
        <v>-95</v>
      </c>
      <c r="AG19" s="115"/>
      <c r="AH19" s="247">
        <v>-155.06713755999863</v>
      </c>
      <c r="AI19" s="115"/>
      <c r="AJ19" s="247">
        <v>-71.489257419999944</v>
      </c>
      <c r="AK19" s="115"/>
      <c r="AL19" s="247">
        <v>-40.67</v>
      </c>
      <c r="AN19" s="247">
        <v>-28.225438640000021</v>
      </c>
      <c r="AO19" s="260"/>
      <c r="AP19" s="258">
        <v>-53.696247485000214</v>
      </c>
      <c r="AR19" s="258">
        <v>-75.643050640000112</v>
      </c>
    </row>
    <row r="20" spans="1:45" s="181" customFormat="1" x14ac:dyDescent="0.2">
      <c r="A20" s="160" t="s">
        <v>269</v>
      </c>
      <c r="B20" s="120">
        <v>-165.53589798000007</v>
      </c>
      <c r="C20" s="196"/>
      <c r="D20" s="120">
        <v>-66.764485349999987</v>
      </c>
      <c r="E20" s="196"/>
      <c r="F20" s="161">
        <v>-555.88460120000013</v>
      </c>
      <c r="G20" s="196"/>
      <c r="H20" s="161">
        <v>-279.82993311999797</v>
      </c>
      <c r="I20" s="196"/>
      <c r="J20" s="246">
        <v>-176.51499999999999</v>
      </c>
      <c r="K20" s="196"/>
      <c r="L20" s="161">
        <v>-42.113907420000018</v>
      </c>
      <c r="M20" s="196"/>
      <c r="N20" s="161">
        <v>-41.890823760000004</v>
      </c>
      <c r="O20" s="196"/>
      <c r="P20" s="161">
        <v>-85.204454109999986</v>
      </c>
      <c r="Q20" s="196"/>
      <c r="R20" s="246">
        <v>-27.537207720000001</v>
      </c>
      <c r="S20" s="196"/>
      <c r="T20" s="161">
        <v>-22.10418288</v>
      </c>
      <c r="U20" s="196"/>
      <c r="V20" s="161">
        <v>-15.603083090000005</v>
      </c>
      <c r="W20" s="196"/>
      <c r="X20" s="161">
        <v>-8</v>
      </c>
      <c r="Y20" s="196"/>
      <c r="Z20" s="246">
        <v>-18</v>
      </c>
      <c r="AA20" s="161"/>
      <c r="AB20" s="161">
        <v>-21.021568680000026</v>
      </c>
      <c r="AC20" s="161"/>
      <c r="AD20" s="161">
        <v>-21</v>
      </c>
      <c r="AE20" s="115"/>
      <c r="AF20" s="161">
        <v>-31</v>
      </c>
      <c r="AG20" s="115"/>
      <c r="AH20" s="246">
        <v>-60.484303379999993</v>
      </c>
      <c r="AI20" s="115"/>
      <c r="AJ20" s="246">
        <v>-32.26186649999994</v>
      </c>
      <c r="AK20" s="115"/>
      <c r="AL20" s="246">
        <v>-3.1906242299999996</v>
      </c>
      <c r="AN20" s="259">
        <v>-1.2509999999999999</v>
      </c>
      <c r="AO20" s="260"/>
      <c r="AP20" s="259">
        <v>-15.615411460000011</v>
      </c>
      <c r="AR20" s="259">
        <v>-16.671348610000006</v>
      </c>
    </row>
    <row r="21" spans="1:45" s="181" customFormat="1" x14ac:dyDescent="0.2">
      <c r="A21" s="162" t="s">
        <v>270</v>
      </c>
      <c r="B21" s="197">
        <v>-143.01782866075962</v>
      </c>
      <c r="C21" s="196"/>
      <c r="D21" s="197">
        <v>-64.941034999999999</v>
      </c>
      <c r="E21" s="196"/>
      <c r="F21" s="161">
        <v>-138.22717062999999</v>
      </c>
      <c r="G21" s="196"/>
      <c r="H21" s="161">
        <v>-48</v>
      </c>
      <c r="I21" s="196"/>
      <c r="J21" s="246">
        <v>-570.85054169</v>
      </c>
      <c r="K21" s="196"/>
      <c r="L21" s="161">
        <v>-167.34535122999995</v>
      </c>
      <c r="M21" s="196"/>
      <c r="N21" s="161">
        <v>-188.42500304999999</v>
      </c>
      <c r="O21" s="196"/>
      <c r="P21" s="161">
        <v>-93.25185175999998</v>
      </c>
      <c r="Q21" s="196"/>
      <c r="R21" s="246">
        <v>-213.82717961000003</v>
      </c>
      <c r="S21" s="196"/>
      <c r="T21" s="161">
        <v>-65.488704210000009</v>
      </c>
      <c r="U21" s="196"/>
      <c r="V21" s="198">
        <v>-132.50228992999999</v>
      </c>
      <c r="W21" s="196"/>
      <c r="X21" s="198">
        <v>-53</v>
      </c>
      <c r="Y21" s="196"/>
      <c r="Z21" s="246">
        <v>-124</v>
      </c>
      <c r="AA21" s="161"/>
      <c r="AB21" s="161">
        <v>-36.207554399999999</v>
      </c>
      <c r="AC21" s="161"/>
      <c r="AD21" s="161">
        <v>-47</v>
      </c>
      <c r="AE21" s="115"/>
      <c r="AF21" s="161">
        <v>-25</v>
      </c>
      <c r="AG21" s="115"/>
      <c r="AH21" s="246">
        <v>-65.346762439999992</v>
      </c>
      <c r="AI21" s="115"/>
      <c r="AJ21" s="246">
        <v>-13.92479413</v>
      </c>
      <c r="AK21" s="115"/>
      <c r="AL21" s="246">
        <v>-13.827</v>
      </c>
      <c r="AN21" s="259">
        <v>-13.273</v>
      </c>
      <c r="AO21" s="260"/>
      <c r="AP21" s="259">
        <v>-19.455787470000004</v>
      </c>
      <c r="AR21" s="259">
        <v>-17.393935119999998</v>
      </c>
    </row>
    <row r="22" spans="1:45" s="181" customFormat="1" x14ac:dyDescent="0.2">
      <c r="A22" s="163" t="s">
        <v>271</v>
      </c>
      <c r="B22" s="199">
        <v>4918.8310350199999</v>
      </c>
      <c r="C22" s="200"/>
      <c r="D22" s="199">
        <v>4781.5570676999996</v>
      </c>
      <c r="E22" s="200"/>
      <c r="F22" s="201">
        <v>4169.0369378000005</v>
      </c>
      <c r="G22" s="200"/>
      <c r="H22" s="201">
        <v>3828.9690970200004</v>
      </c>
      <c r="I22" s="200"/>
      <c r="J22" s="248">
        <v>3205.3373672799999</v>
      </c>
      <c r="K22" s="200"/>
      <c r="L22" s="201">
        <v>2951.0754837899999</v>
      </c>
      <c r="M22" s="200"/>
      <c r="N22" s="201">
        <v>2555.5797057</v>
      </c>
      <c r="O22" s="200"/>
      <c r="P22" s="201">
        <v>2330.3967489000006</v>
      </c>
      <c r="Q22" s="200"/>
      <c r="R22" s="248">
        <v>1899.7681798199999</v>
      </c>
      <c r="S22" s="200"/>
      <c r="T22" s="201">
        <v>1770.1641636899999</v>
      </c>
      <c r="U22" s="200"/>
      <c r="V22" s="201">
        <v>1583.5887553499999</v>
      </c>
      <c r="W22" s="200"/>
      <c r="X22" s="201">
        <v>1436.2042776700002</v>
      </c>
      <c r="Y22" s="200"/>
      <c r="Z22" s="248">
        <v>1141.67342691</v>
      </c>
      <c r="AA22" s="201"/>
      <c r="AB22" s="201">
        <v>1075.5269190099998</v>
      </c>
      <c r="AC22" s="201"/>
      <c r="AD22" s="201">
        <v>1010.61303056</v>
      </c>
      <c r="AE22" s="201"/>
      <c r="AF22" s="201">
        <v>953.76711843999999</v>
      </c>
      <c r="AG22" s="201"/>
      <c r="AH22" s="248">
        <v>812.62209285999995</v>
      </c>
      <c r="AI22" s="201"/>
      <c r="AJ22" s="248">
        <v>812.11805477999997</v>
      </c>
      <c r="AK22" s="201"/>
      <c r="AL22" s="248">
        <v>806.31559930999993</v>
      </c>
      <c r="AM22" s="164"/>
      <c r="AN22" s="248">
        <v>789.06758310000009</v>
      </c>
      <c r="AO22" s="164"/>
      <c r="AP22" s="248">
        <v>804.62719914000002</v>
      </c>
      <c r="AQ22" s="164"/>
      <c r="AR22" s="248">
        <v>801.09126804999994</v>
      </c>
      <c r="AS22" s="164"/>
    </row>
    <row r="23" spans="1:45" x14ac:dyDescent="0.2">
      <c r="AF23" s="142"/>
    </row>
    <row r="25" spans="1:45" x14ac:dyDescent="0.2">
      <c r="T25" s="142"/>
      <c r="AB25" s="142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Z14"/>
  <sheetViews>
    <sheetView zoomScale="90" zoomScaleNormal="90" workbookViewId="0">
      <pane xSplit="1" ySplit="4" topLeftCell="E5" activePane="bottomRight" state="frozen"/>
      <selection pane="topRight" activeCell="B1" sqref="B1"/>
      <selection pane="bottomLeft" activeCell="A4" sqref="A4"/>
      <selection pane="bottomRight" activeCell="E5" sqref="E5"/>
    </sheetView>
  </sheetViews>
  <sheetFormatPr baseColWidth="10" defaultColWidth="12.125" defaultRowHeight="12.45" outlineLevelCol="1" x14ac:dyDescent="0.2"/>
  <cols>
    <col min="1" max="1" width="49.875" style="54" customWidth="1"/>
    <col min="2" max="4" width="11.875" style="54" hidden="1" customWidth="1" outlineLevel="1"/>
    <col min="5" max="5" width="12.125" style="208" customWidth="1" collapsed="1"/>
    <col min="6" max="8" width="11.875" style="208" hidden="1" customWidth="1" outlineLevel="1"/>
    <col min="9" max="9" width="12.125" style="208" bestFit="1" customWidth="1" collapsed="1"/>
    <col min="10" max="12" width="12.125" style="208" hidden="1" customWidth="1" outlineLevel="1" collapsed="1"/>
    <col min="13" max="13" width="12.125" style="208" bestFit="1" customWidth="1" collapsed="1"/>
    <col min="14" max="16" width="12.125" style="208" hidden="1" customWidth="1" outlineLevel="1" collapsed="1"/>
    <col min="17" max="17" width="12.125" style="208" bestFit="1" customWidth="1" collapsed="1"/>
    <col min="18" max="19" width="12.125" style="208" hidden="1" customWidth="1" outlineLevel="1" collapsed="1"/>
    <col min="20" max="20" width="14" style="208" hidden="1" customWidth="1" outlineLevel="1"/>
    <col min="21" max="21" width="12.125" style="208" bestFit="1" customWidth="1" collapsed="1"/>
    <col min="22" max="24" width="12.125" style="208" hidden="1" customWidth="1" outlineLevel="1"/>
    <col min="25" max="26" width="12.125" style="208" bestFit="1" customWidth="1" collapsed="1"/>
    <col min="27" max="16384" width="12.125" style="54"/>
  </cols>
  <sheetData>
    <row r="2" spans="1:26" ht="22.95" x14ac:dyDescent="0.35">
      <c r="A2" s="53" t="s">
        <v>172</v>
      </c>
    </row>
    <row r="3" spans="1:26" ht="15.05" customHeight="1" x14ac:dyDescent="0.2">
      <c r="A3" s="174" t="s">
        <v>280</v>
      </c>
    </row>
    <row r="4" spans="1:26" ht="15.05" customHeight="1" x14ac:dyDescent="0.2">
      <c r="A4" s="112" t="s">
        <v>173</v>
      </c>
      <c r="B4" s="113">
        <v>42094</v>
      </c>
      <c r="C4" s="113">
        <v>42185</v>
      </c>
      <c r="D4" s="113">
        <v>42277</v>
      </c>
      <c r="E4" s="209">
        <v>42369</v>
      </c>
      <c r="F4" s="209">
        <v>42460</v>
      </c>
      <c r="G4" s="209">
        <v>42551</v>
      </c>
      <c r="H4" s="209">
        <v>42643</v>
      </c>
      <c r="I4" s="209">
        <v>42735</v>
      </c>
      <c r="J4" s="209">
        <v>42825</v>
      </c>
      <c r="K4" s="209">
        <v>42916</v>
      </c>
      <c r="L4" s="209">
        <v>43008</v>
      </c>
      <c r="M4" s="209">
        <v>43100</v>
      </c>
      <c r="N4" s="209">
        <v>43190</v>
      </c>
      <c r="O4" s="209">
        <v>43281</v>
      </c>
      <c r="P4" s="209">
        <v>43373</v>
      </c>
      <c r="Q4" s="209">
        <v>43465</v>
      </c>
      <c r="R4" s="209">
        <v>43555</v>
      </c>
      <c r="S4" s="209">
        <v>43646</v>
      </c>
      <c r="T4" s="209">
        <v>43738</v>
      </c>
      <c r="U4" s="209">
        <v>43830</v>
      </c>
      <c r="V4" s="209">
        <v>43921</v>
      </c>
      <c r="W4" s="209">
        <v>44012</v>
      </c>
      <c r="X4" s="209">
        <v>44104</v>
      </c>
      <c r="Y4" s="209">
        <v>44196</v>
      </c>
      <c r="Z4" s="209">
        <v>44286</v>
      </c>
    </row>
    <row r="5" spans="1:26" ht="15.05" customHeight="1" x14ac:dyDescent="0.2">
      <c r="A5" s="55" t="s">
        <v>174</v>
      </c>
      <c r="B5" s="56">
        <v>1093.28680312027</v>
      </c>
      <c r="C5" s="56">
        <v>1151.8143468943633</v>
      </c>
      <c r="D5" s="56">
        <v>1158.2731619159724</v>
      </c>
      <c r="E5" s="210">
        <v>1157.7036358686421</v>
      </c>
      <c r="F5" s="210">
        <v>1146.9632932768188</v>
      </c>
      <c r="G5" s="210">
        <v>937.44838026383343</v>
      </c>
      <c r="H5" s="210">
        <v>908.84694596869565</v>
      </c>
      <c r="I5" s="210">
        <v>1133.6710176900001</v>
      </c>
      <c r="J5" s="210">
        <v>1107.4560884499997</v>
      </c>
      <c r="K5" s="210">
        <v>1070.8817757699999</v>
      </c>
      <c r="L5" s="210">
        <v>1149.677357584528</v>
      </c>
      <c r="M5" s="210">
        <v>858.22727750000104</v>
      </c>
      <c r="N5" s="210">
        <v>837.11128560999998</v>
      </c>
      <c r="O5" s="210">
        <v>663.53922194999802</v>
      </c>
      <c r="P5" s="210">
        <v>633.35014024999998</v>
      </c>
      <c r="Q5" s="206">
        <v>603.62339793000058</v>
      </c>
      <c r="R5" s="210">
        <v>525.53566887999898</v>
      </c>
      <c r="S5" s="210">
        <v>493.76957964999997</v>
      </c>
      <c r="T5" s="120">
        <v>472.45622175999898</v>
      </c>
      <c r="U5" s="120">
        <v>392.62778121000042</v>
      </c>
      <c r="V5" s="120">
        <v>373.000239579999</v>
      </c>
      <c r="W5" s="120">
        <v>370.42265424162463</v>
      </c>
      <c r="X5" s="120">
        <v>338.76575927932464</v>
      </c>
      <c r="Y5" s="120">
        <v>330.09267768000103</v>
      </c>
      <c r="Z5" s="120">
        <v>330.65286338000101</v>
      </c>
    </row>
    <row r="6" spans="1:26" ht="15.05" customHeight="1" x14ac:dyDescent="0.2">
      <c r="A6" s="57" t="s">
        <v>175</v>
      </c>
      <c r="B6" s="56">
        <v>354.77636793722905</v>
      </c>
      <c r="C6" s="56">
        <v>366.10322468133995</v>
      </c>
      <c r="D6" s="56">
        <v>361.28757555133978</v>
      </c>
      <c r="E6" s="210">
        <v>337.04202959626531</v>
      </c>
      <c r="F6" s="210">
        <v>347.61980316490548</v>
      </c>
      <c r="G6" s="210">
        <v>437.55158218649871</v>
      </c>
      <c r="H6" s="210">
        <v>439.24908689112351</v>
      </c>
      <c r="I6" s="210">
        <v>283.42437912000003</v>
      </c>
      <c r="J6" s="210">
        <v>347.83583887000003</v>
      </c>
      <c r="K6" s="210">
        <v>480.15334058000224</v>
      </c>
      <c r="L6" s="210">
        <v>478.14856065986032</v>
      </c>
      <c r="M6" s="210">
        <v>419.07057266000095</v>
      </c>
      <c r="N6" s="210">
        <v>383.43027343</v>
      </c>
      <c r="O6" s="210">
        <v>355.84002360000198</v>
      </c>
      <c r="P6" s="210">
        <v>343.40465622000096</v>
      </c>
      <c r="Q6" s="206">
        <v>328.60650796000141</v>
      </c>
      <c r="R6" s="210">
        <v>331.95726863000203</v>
      </c>
      <c r="S6" s="210">
        <v>294.43984780000102</v>
      </c>
      <c r="T6" s="120">
        <v>277.12999298</v>
      </c>
      <c r="U6" s="120">
        <v>269.61880172000224</v>
      </c>
      <c r="V6" s="120">
        <v>253.92860537000098</v>
      </c>
      <c r="W6" s="120">
        <v>251.67068246399469</v>
      </c>
      <c r="X6" s="120">
        <v>255.67668467940325</v>
      </c>
      <c r="Y6" s="120">
        <v>255.02865538999998</v>
      </c>
      <c r="Z6" s="120">
        <v>252.97120994000093</v>
      </c>
    </row>
    <row r="7" spans="1:26" ht="15.05" customHeight="1" x14ac:dyDescent="0.2">
      <c r="A7" s="57" t="s">
        <v>176</v>
      </c>
      <c r="B7" s="56">
        <v>368.38930592995013</v>
      </c>
      <c r="C7" s="56">
        <v>398.9391542672397</v>
      </c>
      <c r="D7" s="56">
        <v>448.86302512617891</v>
      </c>
      <c r="E7" s="210">
        <v>574.84917335288515</v>
      </c>
      <c r="F7" s="210">
        <v>574.71090714720231</v>
      </c>
      <c r="G7" s="210">
        <v>441.87114889397412</v>
      </c>
      <c r="H7" s="210">
        <v>443.10958217907898</v>
      </c>
      <c r="I7" s="210">
        <v>490.31808310000002</v>
      </c>
      <c r="J7" s="210">
        <v>497.19953741</v>
      </c>
      <c r="K7" s="210">
        <v>402.03479372000106</v>
      </c>
      <c r="L7" s="210">
        <v>400.52538495989847</v>
      </c>
      <c r="M7" s="210">
        <v>283.71256475999797</v>
      </c>
      <c r="N7" s="210">
        <v>277.99908644999999</v>
      </c>
      <c r="O7" s="210">
        <v>244.99665834000098</v>
      </c>
      <c r="P7" s="210">
        <v>239.56248730999698</v>
      </c>
      <c r="Q7" s="206">
        <v>254.23283193999947</v>
      </c>
      <c r="R7" s="210">
        <v>235.051035490001</v>
      </c>
      <c r="S7" s="210">
        <v>229.78597970000101</v>
      </c>
      <c r="T7" s="120">
        <v>218.22521836000001</v>
      </c>
      <c r="U7" s="120">
        <v>192.31677339999939</v>
      </c>
      <c r="V7" s="120">
        <v>184.73253656999998</v>
      </c>
      <c r="W7" s="120">
        <v>182.53015693000006</v>
      </c>
      <c r="X7" s="120">
        <v>181.94852677213728</v>
      </c>
      <c r="Y7" s="120">
        <v>175.31443324</v>
      </c>
      <c r="Z7" s="120">
        <v>169.67489304000046</v>
      </c>
    </row>
    <row r="8" spans="1:26" ht="15.05" customHeight="1" x14ac:dyDescent="0.2">
      <c r="A8" s="57" t="s">
        <v>177</v>
      </c>
      <c r="B8" s="56">
        <v>912.5034786421827</v>
      </c>
      <c r="C8" s="56">
        <v>940.78787633221191</v>
      </c>
      <c r="D8" s="56">
        <v>981.42603944221298</v>
      </c>
      <c r="E8" s="210">
        <v>965.90365130708392</v>
      </c>
      <c r="F8" s="210">
        <v>978.78603859061229</v>
      </c>
      <c r="G8" s="210">
        <v>993.4716013001987</v>
      </c>
      <c r="H8" s="210">
        <v>988.45767057330977</v>
      </c>
      <c r="I8" s="210">
        <v>1125.42680969</v>
      </c>
      <c r="J8" s="210">
        <v>1147.3208795999999</v>
      </c>
      <c r="K8" s="210">
        <v>1161.8248218199999</v>
      </c>
      <c r="L8" s="210">
        <v>1108.6974300657134</v>
      </c>
      <c r="M8" s="210">
        <v>977.36747969999305</v>
      </c>
      <c r="N8" s="210">
        <v>962.42857535999997</v>
      </c>
      <c r="O8" s="210">
        <v>987.63753304999011</v>
      </c>
      <c r="P8" s="210">
        <v>919.69153802000403</v>
      </c>
      <c r="Q8" s="206">
        <v>773.5183819199998</v>
      </c>
      <c r="R8" s="210">
        <v>771.73102455000492</v>
      </c>
      <c r="S8" s="210">
        <v>720.02077567000492</v>
      </c>
      <c r="T8" s="120">
        <v>675.93182853000496</v>
      </c>
      <c r="U8" s="120">
        <v>607.90099342000167</v>
      </c>
      <c r="V8" s="120">
        <v>545.44681823999906</v>
      </c>
      <c r="W8" s="120">
        <v>548.157446745421</v>
      </c>
      <c r="X8" s="120">
        <v>525.78583070382092</v>
      </c>
      <c r="Y8" s="120">
        <v>497.33822700000002</v>
      </c>
      <c r="Z8" s="120">
        <v>478.39947530000438</v>
      </c>
    </row>
    <row r="9" spans="1:26" s="151" customFormat="1" ht="15.05" customHeight="1" x14ac:dyDescent="0.2">
      <c r="A9" s="59" t="s">
        <v>22</v>
      </c>
      <c r="B9" s="150">
        <v>2728.9559556296317</v>
      </c>
      <c r="C9" s="150">
        <v>2857.6446021751549</v>
      </c>
      <c r="D9" s="150">
        <v>2949.8498020357042</v>
      </c>
      <c r="E9" s="211">
        <v>3035.4984901248763</v>
      </c>
      <c r="F9" s="211">
        <v>3048.0800421795393</v>
      </c>
      <c r="G9" s="211">
        <v>2810.3427126445049</v>
      </c>
      <c r="H9" s="211">
        <v>2779.6632856122078</v>
      </c>
      <c r="I9" s="211">
        <v>3032.8402896000002</v>
      </c>
      <c r="J9" s="211">
        <v>3099.8123443299996</v>
      </c>
      <c r="K9" s="211">
        <v>3114.8947318900032</v>
      </c>
      <c r="L9" s="211">
        <v>3137.0487332700004</v>
      </c>
      <c r="M9" s="211">
        <v>2538.3778946199927</v>
      </c>
      <c r="N9" s="211">
        <v>2460.9692208500001</v>
      </c>
      <c r="O9" s="211">
        <v>2252.0134369399912</v>
      </c>
      <c r="P9" s="211">
        <v>2136.0088218000019</v>
      </c>
      <c r="Q9" s="211">
        <v>1959.9811197500012</v>
      </c>
      <c r="R9" s="211">
        <v>1864.2749975500069</v>
      </c>
      <c r="S9" s="211">
        <v>1738.0161828200069</v>
      </c>
      <c r="T9" s="211">
        <v>1643.7432616300041</v>
      </c>
      <c r="U9" s="211">
        <v>1462.4643497500037</v>
      </c>
      <c r="V9" s="211">
        <v>1357.108199759999</v>
      </c>
      <c r="W9" s="211">
        <v>1352.7809403810402</v>
      </c>
      <c r="X9" s="211">
        <v>1302.176801434686</v>
      </c>
      <c r="Y9" s="211">
        <v>1257.7739933100011</v>
      </c>
      <c r="Z9" s="211">
        <v>1231.6984416600067</v>
      </c>
    </row>
    <row r="10" spans="1:26" ht="7.7" customHeight="1" x14ac:dyDescent="0.2"/>
    <row r="11" spans="1:26" ht="15.05" customHeight="1" x14ac:dyDescent="0.2">
      <c r="A11" s="44" t="s">
        <v>179</v>
      </c>
      <c r="B11" s="56">
        <v>1210.7490786052804</v>
      </c>
      <c r="C11" s="56">
        <v>1246.7361283361008</v>
      </c>
      <c r="D11" s="56">
        <v>1214.1086403655661</v>
      </c>
      <c r="E11" s="210">
        <v>1206.8571104604298</v>
      </c>
      <c r="F11" s="210">
        <v>1201.6439806489821</v>
      </c>
      <c r="G11" s="210">
        <v>1180.0588860316498</v>
      </c>
      <c r="H11" s="210">
        <v>1174.6735973418299</v>
      </c>
      <c r="I11" s="210">
        <v>1221.09691292</v>
      </c>
      <c r="J11" s="210">
        <v>1231.11509213</v>
      </c>
      <c r="K11" s="210">
        <v>1233.4870959700052</v>
      </c>
      <c r="L11" s="210">
        <v>1673.4808293900001</v>
      </c>
      <c r="M11" s="210">
        <v>1257.1218368299897</v>
      </c>
      <c r="N11" s="210">
        <v>1196.21824535</v>
      </c>
      <c r="O11" s="210">
        <v>1109.0671909399905</v>
      </c>
      <c r="P11" s="210">
        <v>1044.5296287500059</v>
      </c>
      <c r="Q11" s="210">
        <v>980.47260838286229</v>
      </c>
      <c r="R11" s="210">
        <v>929.63111011137778</v>
      </c>
      <c r="S11" s="210">
        <v>860.65645459138489</v>
      </c>
      <c r="T11" s="210">
        <v>797.21855302138158</v>
      </c>
      <c r="U11" s="210">
        <v>695.90681060006216</v>
      </c>
      <c r="V11" s="210">
        <v>639.04913189944921</v>
      </c>
      <c r="W11" s="210">
        <v>666.32280715747265</v>
      </c>
      <c r="X11" s="210">
        <v>645.12927728111515</v>
      </c>
      <c r="Y11" s="210">
        <v>630.1771858300292</v>
      </c>
      <c r="Z11" s="210">
        <v>609.79366649745225</v>
      </c>
    </row>
    <row r="12" spans="1:26" s="156" customFormat="1" ht="15.05" customHeight="1" x14ac:dyDescent="0.2">
      <c r="A12" s="59" t="s">
        <v>259</v>
      </c>
      <c r="B12" s="150">
        <v>1518.2068770243513</v>
      </c>
      <c r="C12" s="150">
        <v>1610.9084738390541</v>
      </c>
      <c r="D12" s="150">
        <v>1735.7411616701381</v>
      </c>
      <c r="E12" s="211">
        <v>1828.6413796644465</v>
      </c>
      <c r="F12" s="211">
        <v>1846.4360615305573</v>
      </c>
      <c r="G12" s="211">
        <v>1630.2838266128551</v>
      </c>
      <c r="H12" s="211">
        <v>1604.9896882703779</v>
      </c>
      <c r="I12" s="211">
        <v>1811.7433766800002</v>
      </c>
      <c r="J12" s="211">
        <v>1868.6972521999996</v>
      </c>
      <c r="K12" s="211">
        <v>1881.407635919998</v>
      </c>
      <c r="L12" s="211">
        <v>1463.5679038800004</v>
      </c>
      <c r="M12" s="211">
        <v>1281.2560577900031</v>
      </c>
      <c r="N12" s="211">
        <v>1264.7509755000001</v>
      </c>
      <c r="O12" s="211">
        <v>1142.9462460000007</v>
      </c>
      <c r="P12" s="211">
        <v>1091.479193049996</v>
      </c>
      <c r="Q12" s="211">
        <v>979.50851136713891</v>
      </c>
      <c r="R12" s="211">
        <v>934.64388743862912</v>
      </c>
      <c r="S12" s="211">
        <v>877.35972822862198</v>
      </c>
      <c r="T12" s="211">
        <v>846.52470860862252</v>
      </c>
      <c r="U12" s="211">
        <v>766.55753914994159</v>
      </c>
      <c r="V12" s="211">
        <v>718.05906786054982</v>
      </c>
      <c r="W12" s="211">
        <v>686.45813322356753</v>
      </c>
      <c r="X12" s="211">
        <v>657.04752415357086</v>
      </c>
      <c r="Y12" s="211">
        <v>627.59680747997186</v>
      </c>
      <c r="Z12" s="211">
        <v>621.90477516255442</v>
      </c>
    </row>
    <row r="14" spans="1:26" x14ac:dyDescent="0.2">
      <c r="K14" s="212"/>
      <c r="L14" s="212"/>
      <c r="M14" s="212"/>
      <c r="N14" s="212"/>
      <c r="O14" s="212"/>
      <c r="P14" s="212"/>
      <c r="Q14" s="212"/>
      <c r="R14" s="212"/>
      <c r="S14" s="212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17"/>
  <sheetViews>
    <sheetView zoomScale="90" zoomScaleNormal="9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baseColWidth="10" defaultColWidth="11.875" defaultRowHeight="12.45" outlineLevelCol="1" x14ac:dyDescent="0.2"/>
  <cols>
    <col min="1" max="1" width="38.875" style="65" customWidth="1"/>
    <col min="2" max="4" width="11.875" style="65" hidden="1" customWidth="1" outlineLevel="1"/>
    <col min="5" max="5" width="11.875" style="213" customWidth="1" collapsed="1"/>
    <col min="6" max="6" width="11.875" style="213" hidden="1" customWidth="1" outlineLevel="1"/>
    <col min="7" max="8" width="11.875" style="213" hidden="1" customWidth="1" outlineLevel="1" collapsed="1"/>
    <col min="9" max="9" width="11.875" style="213" bestFit="1" customWidth="1" collapsed="1"/>
    <col min="10" max="12" width="11.875" style="213" hidden="1" customWidth="1" outlineLevel="1" collapsed="1"/>
    <col min="13" max="13" width="11.875" style="213" bestFit="1" customWidth="1" collapsed="1"/>
    <col min="14" max="16" width="11.875" style="213" hidden="1" customWidth="1" outlineLevel="1"/>
    <col min="17" max="17" width="11.875" style="213" bestFit="1" customWidth="1" collapsed="1"/>
    <col min="18" max="19" width="11.875" style="213" hidden="1" customWidth="1" outlineLevel="1"/>
    <col min="20" max="20" width="12.875" style="213" hidden="1" customWidth="1" outlineLevel="1"/>
    <col min="21" max="21" width="11.875" style="213" bestFit="1" customWidth="1" collapsed="1"/>
    <col min="22" max="24" width="11.875" style="213" hidden="1" customWidth="1" outlineLevel="1"/>
    <col min="25" max="25" width="11.875" style="213" bestFit="1" customWidth="1" collapsed="1"/>
    <col min="26" max="26" width="11.875" style="213" bestFit="1" customWidth="1"/>
    <col min="27" max="27" width="11.875" style="65"/>
    <col min="28" max="28" width="12.625" style="65" bestFit="1" customWidth="1"/>
    <col min="29" max="16384" width="11.875" style="65"/>
  </cols>
  <sheetData>
    <row r="2" spans="1:26" ht="22.95" x14ac:dyDescent="0.35">
      <c r="A2" s="60" t="s">
        <v>178</v>
      </c>
    </row>
    <row r="3" spans="1:26" ht="14.4" x14ac:dyDescent="0.25">
      <c r="A3" s="61"/>
    </row>
    <row r="4" spans="1:26" x14ac:dyDescent="0.2">
      <c r="A4" s="153" t="s">
        <v>49</v>
      </c>
      <c r="B4" s="166">
        <v>42094</v>
      </c>
      <c r="C4" s="166">
        <v>42185</v>
      </c>
      <c r="D4" s="166">
        <v>42277</v>
      </c>
      <c r="E4" s="187">
        <v>42369</v>
      </c>
      <c r="F4" s="187">
        <v>42460</v>
      </c>
      <c r="G4" s="188">
        <v>42551</v>
      </c>
      <c r="H4" s="188">
        <v>42643</v>
      </c>
      <c r="I4" s="188">
        <v>42735</v>
      </c>
      <c r="J4" s="188">
        <v>42825</v>
      </c>
      <c r="K4" s="188">
        <v>42916</v>
      </c>
      <c r="L4" s="188">
        <v>43008</v>
      </c>
      <c r="M4" s="188">
        <v>43100</v>
      </c>
      <c r="N4" s="188">
        <v>43190</v>
      </c>
      <c r="O4" s="188">
        <v>43281</v>
      </c>
      <c r="P4" s="188">
        <v>43373</v>
      </c>
      <c r="Q4" s="188">
        <v>43465</v>
      </c>
      <c r="R4" s="188">
        <v>43555</v>
      </c>
      <c r="S4" s="188">
        <v>43646</v>
      </c>
      <c r="T4" s="190">
        <v>43738</v>
      </c>
      <c r="U4" s="190">
        <v>43830</v>
      </c>
      <c r="V4" s="190">
        <v>43921</v>
      </c>
      <c r="W4" s="190">
        <v>44012</v>
      </c>
      <c r="X4" s="190">
        <v>44104</v>
      </c>
      <c r="Y4" s="190">
        <v>44196</v>
      </c>
      <c r="Z4" s="190">
        <v>44286</v>
      </c>
    </row>
    <row r="5" spans="1:26" ht="15.05" customHeight="1" x14ac:dyDescent="0.2">
      <c r="A5" s="114" t="s">
        <v>91</v>
      </c>
      <c r="B5" s="63">
        <v>5551.9484798000012</v>
      </c>
      <c r="C5" s="63">
        <v>5373.4331845100005</v>
      </c>
      <c r="D5" s="63">
        <v>5215.0289852599999</v>
      </c>
      <c r="E5" s="214">
        <v>4918.8310350199999</v>
      </c>
      <c r="F5" s="214">
        <v>4781.5570676999996</v>
      </c>
      <c r="G5" s="214">
        <v>4169.0369378000005</v>
      </c>
      <c r="H5" s="214">
        <v>3828.9690970200004</v>
      </c>
      <c r="I5" s="214">
        <v>3205.3373672799999</v>
      </c>
      <c r="J5" s="214">
        <v>2951.0754837899999</v>
      </c>
      <c r="K5" s="214">
        <v>2555.5797057</v>
      </c>
      <c r="L5" s="214">
        <v>2330.3967489000006</v>
      </c>
      <c r="M5" s="214">
        <v>1899.7681798199999</v>
      </c>
      <c r="N5" s="214">
        <v>1770.1641636899999</v>
      </c>
      <c r="O5" s="214">
        <v>1583.5887553499999</v>
      </c>
      <c r="P5" s="214">
        <v>1436.2042776700002</v>
      </c>
      <c r="Q5" s="214">
        <v>1141.67342691</v>
      </c>
      <c r="R5" s="214">
        <v>1075.5269190099998</v>
      </c>
      <c r="S5" s="214">
        <v>1010.61303056</v>
      </c>
      <c r="T5" s="214">
        <v>953.76711843999999</v>
      </c>
      <c r="U5" s="214">
        <v>812.62209285999995</v>
      </c>
      <c r="V5" s="214">
        <v>812.11805477999997</v>
      </c>
      <c r="W5" s="214">
        <v>806.31559920000007</v>
      </c>
      <c r="X5" s="214">
        <v>789.06758310000009</v>
      </c>
      <c r="Y5" s="214">
        <v>804.62719914000002</v>
      </c>
      <c r="Z5" s="214">
        <v>801.09126804999994</v>
      </c>
    </row>
    <row r="6" spans="1:26" ht="15.05" customHeight="1" x14ac:dyDescent="0.2">
      <c r="A6" s="114" t="s">
        <v>179</v>
      </c>
      <c r="B6" s="63">
        <v>2316.2332100899998</v>
      </c>
      <c r="C6" s="63">
        <v>2254.87292518</v>
      </c>
      <c r="D6" s="63">
        <v>2169.6063235900001</v>
      </c>
      <c r="E6" s="214">
        <v>1990.8040572000002</v>
      </c>
      <c r="F6" s="214">
        <v>1975.9728435200002</v>
      </c>
      <c r="G6" s="214">
        <v>1592.6634807291498</v>
      </c>
      <c r="H6" s="214">
        <v>1373.9835704611401</v>
      </c>
      <c r="I6" s="214">
        <v>1275.47712269728</v>
      </c>
      <c r="J6" s="214">
        <v>1166.9100042810201</v>
      </c>
      <c r="K6" s="214">
        <v>1027.10095650672</v>
      </c>
      <c r="L6" s="214">
        <v>1065.3758948490201</v>
      </c>
      <c r="M6" s="214">
        <v>902.87604289935996</v>
      </c>
      <c r="N6" s="214">
        <v>940.51795638445992</v>
      </c>
      <c r="O6" s="214">
        <v>828.09384153556005</v>
      </c>
      <c r="P6" s="214">
        <v>739.86020519232</v>
      </c>
      <c r="Q6" s="214">
        <v>604.51271066741992</v>
      </c>
      <c r="R6" s="214">
        <v>567.68746308907998</v>
      </c>
      <c r="S6" s="214">
        <v>505.39226303258005</v>
      </c>
      <c r="T6" s="214">
        <v>482.10335234752</v>
      </c>
      <c r="U6" s="214">
        <v>407.54216933196</v>
      </c>
      <c r="V6" s="214">
        <v>397.42504242121998</v>
      </c>
      <c r="W6" s="214">
        <v>405.14618066053998</v>
      </c>
      <c r="X6" s="214">
        <v>428.72534314024006</v>
      </c>
      <c r="Y6" s="214">
        <v>451.45333330030002</v>
      </c>
      <c r="Z6" s="214">
        <v>474.26927575325999</v>
      </c>
    </row>
    <row r="7" spans="1:26" ht="15.05" customHeight="1" x14ac:dyDescent="0.2">
      <c r="A7" s="58" t="s">
        <v>180</v>
      </c>
      <c r="B7" s="64">
        <v>0.49157073591860645</v>
      </c>
      <c r="C7" s="64">
        <v>0.48834395256176039</v>
      </c>
      <c r="D7" s="64">
        <v>0.4880080940901948</v>
      </c>
      <c r="E7" s="215">
        <v>0.48403640684347804</v>
      </c>
      <c r="F7" s="215">
        <v>0.49203929937767532</v>
      </c>
      <c r="G7" s="215">
        <v>0.45820422085719853</v>
      </c>
      <c r="H7" s="215">
        <v>0.44928385328004489</v>
      </c>
      <c r="I7" s="216">
        <v>0.39792289439399336</v>
      </c>
      <c r="J7" s="216">
        <v>0.39541855526595471</v>
      </c>
      <c r="K7" s="216">
        <v>0.40190527190987624</v>
      </c>
      <c r="L7" s="216">
        <v>0.45716502795152858</v>
      </c>
      <c r="M7" s="216">
        <v>0.4752559035834078</v>
      </c>
      <c r="N7" s="216">
        <v>0.53131679856398228</v>
      </c>
      <c r="O7" s="216">
        <v>0.52292227937204394</v>
      </c>
      <c r="P7" s="216">
        <v>0.51514970167935903</v>
      </c>
      <c r="Q7" s="216">
        <v>0.52949704917242912</v>
      </c>
      <c r="R7" s="216">
        <v>0.52782264493354059</v>
      </c>
      <c r="S7" s="216">
        <v>0.50008484726595359</v>
      </c>
      <c r="T7" s="217">
        <v>0.50547281723871718</v>
      </c>
      <c r="U7" s="217">
        <v>0.50151500053072284</v>
      </c>
      <c r="V7" s="217">
        <v>0.48936855926553818</v>
      </c>
      <c r="W7" s="217">
        <v>0.50246600842463274</v>
      </c>
      <c r="X7" s="217">
        <v>0.54333158822202798</v>
      </c>
      <c r="Y7" s="217">
        <v>0.5610714300769617</v>
      </c>
      <c r="Z7" s="217">
        <v>0.59202901675325537</v>
      </c>
    </row>
    <row r="8" spans="1:26" ht="15.05" customHeight="1" x14ac:dyDescent="0.2">
      <c r="A8" s="135"/>
      <c r="B8" s="64"/>
      <c r="C8" s="64"/>
      <c r="D8" s="64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8"/>
      <c r="U8" s="218"/>
      <c r="V8" s="218"/>
      <c r="W8" s="218"/>
      <c r="X8" s="218"/>
      <c r="Y8" s="218"/>
      <c r="Z8" s="218"/>
    </row>
    <row r="9" spans="1:26" ht="15.05" customHeight="1" x14ac:dyDescent="0.2">
      <c r="A9" s="114" t="s">
        <v>172</v>
      </c>
      <c r="B9" s="63">
        <v>2728.9559556296317</v>
      </c>
      <c r="C9" s="63">
        <v>2857.6446021751553</v>
      </c>
      <c r="D9" s="63">
        <v>2949.8498020357042</v>
      </c>
      <c r="E9" s="214">
        <v>3035.4984901248763</v>
      </c>
      <c r="F9" s="214">
        <v>3048.0800421795389</v>
      </c>
      <c r="G9" s="214">
        <v>2810.3427126445054</v>
      </c>
      <c r="H9" s="214">
        <v>2779.6632856122078</v>
      </c>
      <c r="I9" s="214">
        <v>3032.8402896000002</v>
      </c>
      <c r="J9" s="214">
        <v>3099.8123443299996</v>
      </c>
      <c r="K9" s="214">
        <v>3114.8947318900032</v>
      </c>
      <c r="L9" s="214">
        <v>3137.04873327</v>
      </c>
      <c r="M9" s="214">
        <v>2538.3778946199927</v>
      </c>
      <c r="N9" s="214">
        <v>2460.9692208500001</v>
      </c>
      <c r="O9" s="214">
        <v>2252.0134369399912</v>
      </c>
      <c r="P9" s="214">
        <v>2136.0088218000019</v>
      </c>
      <c r="Q9" s="214">
        <v>1959.9811197500012</v>
      </c>
      <c r="R9" s="214">
        <v>1864.1629069999999</v>
      </c>
      <c r="S9" s="214">
        <v>1738.0161828200069</v>
      </c>
      <c r="T9" s="214">
        <v>1643.7432616300041</v>
      </c>
      <c r="U9" s="214">
        <v>1462.4643497500037</v>
      </c>
      <c r="V9" s="214">
        <v>1357.108199759999</v>
      </c>
      <c r="W9" s="214">
        <v>1352.7809403810402</v>
      </c>
      <c r="X9" s="214">
        <v>1302.176801434686</v>
      </c>
      <c r="Y9" s="214">
        <v>1257.7739933100011</v>
      </c>
      <c r="Z9" s="214">
        <v>1231.6984416600067</v>
      </c>
    </row>
    <row r="10" spans="1:26" ht="15.05" customHeight="1" x14ac:dyDescent="0.2">
      <c r="A10" s="114" t="s">
        <v>179</v>
      </c>
      <c r="B10" s="63">
        <v>1210.7490786052804</v>
      </c>
      <c r="C10" s="63">
        <v>1246.7361283361008</v>
      </c>
      <c r="D10" s="63">
        <v>1214.1086403655661</v>
      </c>
      <c r="E10" s="214">
        <v>1206.8571104604298</v>
      </c>
      <c r="F10" s="214">
        <v>1201.6439806489821</v>
      </c>
      <c r="G10" s="214">
        <v>1180.0588860316498</v>
      </c>
      <c r="H10" s="214">
        <v>1174.6735973418299</v>
      </c>
      <c r="I10" s="214">
        <v>1221.09691292</v>
      </c>
      <c r="J10" s="214">
        <v>1231.11509213</v>
      </c>
      <c r="K10" s="214">
        <v>1233.4870959700099</v>
      </c>
      <c r="L10" s="214">
        <v>1673.4808293900001</v>
      </c>
      <c r="M10" s="214">
        <v>1257.1218368299897</v>
      </c>
      <c r="N10" s="214">
        <v>1196.21824535</v>
      </c>
      <c r="O10" s="214">
        <v>1109.0671909399905</v>
      </c>
      <c r="P10" s="214">
        <v>1044.5296287500059</v>
      </c>
      <c r="Q10" s="214">
        <v>980.47260838286229</v>
      </c>
      <c r="R10" s="214">
        <v>929.63111011137778</v>
      </c>
      <c r="S10" s="214">
        <v>860.65645459138489</v>
      </c>
      <c r="T10" s="214">
        <v>797.21855302138158</v>
      </c>
      <c r="U10" s="214">
        <v>695.90681060006216</v>
      </c>
      <c r="V10" s="214">
        <v>639.04913189944921</v>
      </c>
      <c r="W10" s="214">
        <v>666.32280715747265</v>
      </c>
      <c r="X10" s="214">
        <v>645.12927728111515</v>
      </c>
      <c r="Y10" s="214">
        <v>630.1771858300292</v>
      </c>
      <c r="Z10" s="214">
        <v>609.79366649745225</v>
      </c>
    </row>
    <row r="11" spans="1:26" ht="15.05" customHeight="1" x14ac:dyDescent="0.2">
      <c r="A11" s="58" t="s">
        <v>181</v>
      </c>
      <c r="B11" s="64">
        <v>0.47717456405314573</v>
      </c>
      <c r="C11" s="64">
        <v>0.47706770981887114</v>
      </c>
      <c r="D11" s="64">
        <v>0.47604857802068995</v>
      </c>
      <c r="E11" s="215">
        <v>0.46625139468968713</v>
      </c>
      <c r="F11" s="215">
        <v>0.46385350019631244</v>
      </c>
      <c r="G11" s="215">
        <v>0.46645168723843489</v>
      </c>
      <c r="H11" s="215">
        <f>+H10/H9</f>
        <v>0.42259564437968017</v>
      </c>
      <c r="I11" s="216">
        <f>+I10/I9</f>
        <v>0.40262486524836094</v>
      </c>
      <c r="J11" s="216">
        <f>+J10/J9</f>
        <v>0.397157942280566</v>
      </c>
      <c r="K11" s="216">
        <f>+K10/K9</f>
        <v>0.3959963986396341</v>
      </c>
      <c r="L11" s="216">
        <v>0.53345707117708541</v>
      </c>
      <c r="M11" s="216">
        <v>0.49524613316812183</v>
      </c>
      <c r="N11" s="216">
        <v>0.48607606922317997</v>
      </c>
      <c r="O11" s="216">
        <v>0.49292209927856223</v>
      </c>
      <c r="P11" s="216">
        <v>0.48947814170025028</v>
      </c>
      <c r="Q11" s="216">
        <v>0.50024594548539492</v>
      </c>
      <c r="R11" s="216">
        <v>0.49868555297424866</v>
      </c>
      <c r="S11" s="216">
        <v>0.49519473011749082</v>
      </c>
      <c r="T11" s="217">
        <v>0.48500186837622472</v>
      </c>
      <c r="U11" s="217">
        <v>0.4758453159689135</v>
      </c>
      <c r="V11" s="217">
        <v>0.47089033285073612</v>
      </c>
      <c r="W11" s="217">
        <v>0.49255780242571157</v>
      </c>
      <c r="X11" s="217">
        <v>0.49619166657648633</v>
      </c>
      <c r="Y11" s="217">
        <v>0.50102577186512931</v>
      </c>
      <c r="Z11" s="217">
        <v>0.49508357392708091</v>
      </c>
    </row>
    <row r="12" spans="1:26" ht="15.05" customHeight="1" x14ac:dyDescent="0.2">
      <c r="A12" s="135"/>
      <c r="B12" s="64"/>
      <c r="C12" s="64"/>
      <c r="D12" s="64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8"/>
      <c r="U12" s="218"/>
      <c r="V12" s="218"/>
      <c r="W12" s="218"/>
      <c r="X12" s="218"/>
      <c r="Y12" s="218"/>
      <c r="Z12" s="218"/>
    </row>
    <row r="13" spans="1:26" ht="15.05" customHeight="1" x14ac:dyDescent="0.2">
      <c r="A13" s="114" t="s">
        <v>182</v>
      </c>
      <c r="B13" s="63">
        <v>8280.9044354296329</v>
      </c>
      <c r="C13" s="63">
        <v>8231.0777866851568</v>
      </c>
      <c r="D13" s="63">
        <v>8164.8787872957037</v>
      </c>
      <c r="E13" s="214">
        <v>7954.3295251448762</v>
      </c>
      <c r="F13" s="214">
        <v>7829.6371098795389</v>
      </c>
      <c r="G13" s="214">
        <v>6979.3796504445054</v>
      </c>
      <c r="H13" s="214">
        <v>6608.6323826322077</v>
      </c>
      <c r="I13" s="214">
        <v>6238.1776568799996</v>
      </c>
      <c r="J13" s="214">
        <v>6050.8878281199995</v>
      </c>
      <c r="K13" s="214">
        <v>5670.4744375900027</v>
      </c>
      <c r="L13" s="214">
        <v>5467.4454821700001</v>
      </c>
      <c r="M13" s="214">
        <v>4438.1460744399928</v>
      </c>
      <c r="N13" s="214">
        <v>4231.1333845400004</v>
      </c>
      <c r="O13" s="214">
        <v>3835.6021922899909</v>
      </c>
      <c r="P13" s="214">
        <v>3572.2130994700019</v>
      </c>
      <c r="Q13" s="214">
        <v>3101.654546660001</v>
      </c>
      <c r="R13" s="214">
        <v>2939.6898260099997</v>
      </c>
      <c r="S13" s="214">
        <v>2748.6292133800071</v>
      </c>
      <c r="T13" s="214">
        <v>2597.510380070004</v>
      </c>
      <c r="U13" s="214">
        <v>2275.0864426100038</v>
      </c>
      <c r="V13" s="214">
        <v>2169.226254539999</v>
      </c>
      <c r="W13" s="214">
        <v>2159.0965395810404</v>
      </c>
      <c r="X13" s="214">
        <v>2091.2443845346861</v>
      </c>
      <c r="Y13" s="214">
        <v>2062.401192450001</v>
      </c>
      <c r="Z13" s="214">
        <v>2032.7897097100067</v>
      </c>
    </row>
    <row r="14" spans="1:26" ht="15.05" customHeight="1" x14ac:dyDescent="0.2">
      <c r="A14" s="114" t="s">
        <v>179</v>
      </c>
      <c r="B14" s="63">
        <v>3526.9822886952802</v>
      </c>
      <c r="C14" s="63">
        <v>3501.6090535161011</v>
      </c>
      <c r="D14" s="63">
        <v>3383.7149639555664</v>
      </c>
      <c r="E14" s="214">
        <v>3197.6611676604298</v>
      </c>
      <c r="F14" s="214">
        <v>3177.616824168982</v>
      </c>
      <c r="G14" s="214">
        <v>2772.7223667607996</v>
      </c>
      <c r="H14" s="214">
        <v>2548.65716780297</v>
      </c>
      <c r="I14" s="214">
        <v>2496.5740356172801</v>
      </c>
      <c r="J14" s="214">
        <v>2398.0250964110201</v>
      </c>
      <c r="K14" s="214">
        <v>2260.5880524767254</v>
      </c>
      <c r="L14" s="214">
        <v>2738.85672423902</v>
      </c>
      <c r="M14" s="214">
        <v>2159.9978797293497</v>
      </c>
      <c r="N14" s="214">
        <v>2136.7362017344599</v>
      </c>
      <c r="O14" s="214">
        <v>1937.1610324755507</v>
      </c>
      <c r="P14" s="214">
        <v>1784.3898339423258</v>
      </c>
      <c r="Q14" s="214">
        <v>1584.9853190502822</v>
      </c>
      <c r="R14" s="214">
        <v>1497.3185732004576</v>
      </c>
      <c r="S14" s="214">
        <v>1366.0487176239649</v>
      </c>
      <c r="T14" s="214">
        <v>1279.3219053689015</v>
      </c>
      <c r="U14" s="214">
        <v>1103.4489799320222</v>
      </c>
      <c r="V14" s="214">
        <v>1036.4741743206691</v>
      </c>
      <c r="W14" s="214">
        <v>1071.4689878180127</v>
      </c>
      <c r="X14" s="214">
        <v>1073.8546204213553</v>
      </c>
      <c r="Y14" s="214">
        <v>1081.6305191303293</v>
      </c>
      <c r="Z14" s="214">
        <v>1084.0629422507122</v>
      </c>
    </row>
    <row r="15" spans="1:26" ht="15.05" customHeight="1" x14ac:dyDescent="0.2">
      <c r="A15" s="58" t="s">
        <v>183</v>
      </c>
      <c r="B15" s="64">
        <v>0.48682650547169654</v>
      </c>
      <c r="C15" s="64">
        <v>0.48442909535324752</v>
      </c>
      <c r="D15" s="64">
        <v>0.48368729802829075</v>
      </c>
      <c r="E15" s="215">
        <v>0.47724936371570398</v>
      </c>
      <c r="F15" s="215">
        <v>0.48106655942154281</v>
      </c>
      <c r="G15" s="215">
        <v>0.46152517604278043</v>
      </c>
      <c r="H15" s="215">
        <v>0.44928374899715057</v>
      </c>
      <c r="I15" s="216">
        <v>0.40020887075311862</v>
      </c>
      <c r="J15" s="216">
        <v>0.3963096267074715</v>
      </c>
      <c r="K15" s="216">
        <v>0.3986594203636854</v>
      </c>
      <c r="L15" s="216">
        <v>0.50093900948272141</v>
      </c>
      <c r="M15" s="216">
        <v>0.48668922642477447</v>
      </c>
      <c r="N15" s="216">
        <v>0.50500327159191205</v>
      </c>
      <c r="O15" s="216">
        <v>0.5053081459728751</v>
      </c>
      <c r="P15" s="216">
        <v>0.49979936365140659</v>
      </c>
      <c r="Q15" s="216">
        <v>0.51101284659733126</v>
      </c>
      <c r="R15" s="216">
        <v>0.50934576837065404</v>
      </c>
      <c r="S15" s="216">
        <v>0.49699272312693132</v>
      </c>
      <c r="T15" s="217">
        <v>0.49251849585849328</v>
      </c>
      <c r="U15" s="217">
        <v>0.48501408969152554</v>
      </c>
      <c r="V15" s="217">
        <v>0.47780823791498017</v>
      </c>
      <c r="W15" s="217">
        <v>0.49625802652896883</v>
      </c>
      <c r="X15" s="217">
        <v>0.51350030076006359</v>
      </c>
      <c r="Y15" s="217">
        <v>0.52445204312814675</v>
      </c>
      <c r="Z15" s="217">
        <f>+Z14/Z13</f>
        <v>0.53328828706308351</v>
      </c>
    </row>
    <row r="17" spans="12:13" x14ac:dyDescent="0.2">
      <c r="L17" s="219"/>
      <c r="M17" s="219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0"/>
  <sheetViews>
    <sheetView showGridLines="0" zoomScale="90" zoomScaleNormal="90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Q3" sqref="Q3"/>
    </sheetView>
  </sheetViews>
  <sheetFormatPr baseColWidth="10" defaultColWidth="11.875" defaultRowHeight="12.45" outlineLevelCol="1" x14ac:dyDescent="0.2"/>
  <cols>
    <col min="1" max="1" width="60.5" style="3" customWidth="1"/>
    <col min="2" max="4" width="13.125" style="115" hidden="1" customWidth="1" outlineLevel="1"/>
    <col min="5" max="5" width="13.125" style="115" hidden="1" customWidth="1" collapsed="1"/>
    <col min="6" max="8" width="13.125" style="115" hidden="1" customWidth="1" outlineLevel="1"/>
    <col min="9" max="9" width="13.125" style="115" hidden="1" customWidth="1" collapsed="1"/>
    <col min="10" max="12" width="13.125" style="115" hidden="1" customWidth="1" outlineLevel="1"/>
    <col min="13" max="13" width="13.125" style="115" hidden="1" customWidth="1" collapsed="1"/>
    <col min="14" max="16" width="13.125" style="115" hidden="1" customWidth="1" outlineLevel="1"/>
    <col min="17" max="17" width="12.125" style="115" bestFit="1" customWidth="1" collapsed="1"/>
    <col min="18" max="20" width="0" style="115" hidden="1" customWidth="1" outlineLevel="1"/>
    <col min="21" max="21" width="12.125" style="115" bestFit="1" customWidth="1" collapsed="1"/>
    <col min="22" max="24" width="0" style="115" hidden="1" customWidth="1" outlineLevel="1" collapsed="1"/>
    <col min="25" max="25" width="12.125" style="115" bestFit="1" customWidth="1" collapsed="1"/>
    <col min="26" max="28" width="0" style="115" hidden="1" customWidth="1" outlineLevel="1" collapsed="1"/>
    <col min="29" max="29" width="12.125" style="115" bestFit="1" customWidth="1" collapsed="1"/>
    <col min="30" max="31" width="11.875" style="115" hidden="1" customWidth="1" outlineLevel="1" collapsed="1"/>
    <col min="32" max="32" width="11.875" style="3" hidden="1" customWidth="1" outlineLevel="1"/>
    <col min="33" max="33" width="12.125" style="3" bestFit="1" customWidth="1" collapsed="1"/>
    <col min="34" max="36" width="12.125" style="3" hidden="1" customWidth="1" outlineLevel="1"/>
    <col min="37" max="37" width="11.875" style="24" collapsed="1"/>
    <col min="38" max="38" width="11.875" style="24"/>
    <col min="39" max="39" width="11.875" style="3"/>
    <col min="40" max="40" width="12.625" style="3" bestFit="1" customWidth="1"/>
    <col min="41" max="16384" width="11.875" style="3"/>
  </cols>
  <sheetData>
    <row r="1" spans="1:38" ht="24.9" x14ac:dyDescent="0.35">
      <c r="A1" s="27" t="s">
        <v>96</v>
      </c>
      <c r="E1" s="116"/>
      <c r="F1" s="116"/>
      <c r="G1" s="116"/>
      <c r="H1" s="116"/>
      <c r="J1" s="117"/>
      <c r="K1" s="117"/>
      <c r="L1" s="117"/>
    </row>
    <row r="2" spans="1:38" x14ac:dyDescent="0.2">
      <c r="A2" s="152" t="s">
        <v>224</v>
      </c>
      <c r="B2" s="118">
        <v>40999</v>
      </c>
      <c r="C2" s="118">
        <v>41090</v>
      </c>
      <c r="D2" s="118">
        <v>41182</v>
      </c>
      <c r="E2" s="166">
        <v>41274</v>
      </c>
      <c r="F2" s="166">
        <v>41364</v>
      </c>
      <c r="G2" s="166">
        <v>41455</v>
      </c>
      <c r="H2" s="166">
        <v>41547</v>
      </c>
      <c r="I2" s="166">
        <v>41639</v>
      </c>
      <c r="J2" s="166">
        <v>41729</v>
      </c>
      <c r="K2" s="166">
        <v>41820</v>
      </c>
      <c r="L2" s="166">
        <v>41912</v>
      </c>
      <c r="M2" s="166">
        <v>42004</v>
      </c>
      <c r="N2" s="166">
        <v>42094</v>
      </c>
      <c r="O2" s="166">
        <v>42185</v>
      </c>
      <c r="P2" s="166">
        <v>42277</v>
      </c>
      <c r="Q2" s="187">
        <v>42369</v>
      </c>
      <c r="R2" s="187">
        <v>42460</v>
      </c>
      <c r="S2" s="188">
        <v>42551</v>
      </c>
      <c r="T2" s="188">
        <v>42643</v>
      </c>
      <c r="U2" s="188">
        <v>42735</v>
      </c>
      <c r="V2" s="188">
        <v>42825</v>
      </c>
      <c r="W2" s="188">
        <v>42916</v>
      </c>
      <c r="X2" s="188">
        <v>43008</v>
      </c>
      <c r="Y2" s="188">
        <v>43100</v>
      </c>
      <c r="Z2" s="188">
        <v>43190</v>
      </c>
      <c r="AA2" s="188">
        <v>43281</v>
      </c>
      <c r="AB2" s="188">
        <v>43373</v>
      </c>
      <c r="AC2" s="188">
        <v>43465</v>
      </c>
      <c r="AD2" s="188">
        <v>43555</v>
      </c>
      <c r="AE2" s="188">
        <v>43646</v>
      </c>
      <c r="AF2" s="39">
        <v>43738</v>
      </c>
      <c r="AG2" s="39">
        <v>43830</v>
      </c>
      <c r="AH2" s="39">
        <v>43921</v>
      </c>
      <c r="AI2" s="39">
        <v>44012</v>
      </c>
      <c r="AJ2" s="39">
        <v>44104</v>
      </c>
      <c r="AK2" s="39">
        <v>44196</v>
      </c>
      <c r="AL2" s="39">
        <v>44286</v>
      </c>
    </row>
    <row r="3" spans="1:38" ht="15.05" customHeight="1" x14ac:dyDescent="0.2">
      <c r="A3" s="7" t="s">
        <v>97</v>
      </c>
      <c r="B3" s="120">
        <v>382.97800000000001</v>
      </c>
      <c r="C3" s="120">
        <v>749.73777279790841</v>
      </c>
      <c r="D3" s="120">
        <v>1097.0360000000001</v>
      </c>
      <c r="E3" s="120">
        <v>1412.9282649821062</v>
      </c>
      <c r="F3" s="120">
        <v>290.83307836989979</v>
      </c>
      <c r="G3" s="120">
        <v>568.11794248840647</v>
      </c>
      <c r="H3" s="120">
        <v>830.76775679817706</v>
      </c>
      <c r="I3" s="120">
        <v>1088.2039196194535</v>
      </c>
      <c r="J3" s="120">
        <v>243.791</v>
      </c>
      <c r="K3" s="120">
        <v>480.85899999999998</v>
      </c>
      <c r="L3" s="120">
        <v>715.86652512998717</v>
      </c>
      <c r="M3" s="120">
        <v>943.73560734987007</v>
      </c>
      <c r="N3" s="120">
        <v>211.5988440593041</v>
      </c>
      <c r="O3" s="120">
        <v>400.9250932128333</v>
      </c>
      <c r="P3" s="120">
        <v>580.63665072480967</v>
      </c>
      <c r="Q3" s="120">
        <v>757.6970556933336</v>
      </c>
      <c r="R3" s="120">
        <v>164.23438589491664</v>
      </c>
      <c r="S3" s="120">
        <v>315.69519399683327</v>
      </c>
      <c r="T3" s="120">
        <v>461.31320712580458</v>
      </c>
      <c r="U3" s="120">
        <v>604.8735210107501</v>
      </c>
      <c r="V3" s="120">
        <v>130.23713785575001</v>
      </c>
      <c r="W3" s="120">
        <v>254.21542690505069</v>
      </c>
      <c r="X3" s="120">
        <v>378.09864438199997</v>
      </c>
      <c r="Y3" s="120">
        <v>505.43626608</v>
      </c>
      <c r="Z3" s="120">
        <v>127.26016379393364</v>
      </c>
      <c r="AA3" s="120">
        <v>267.57288092399057</v>
      </c>
      <c r="AB3" s="120">
        <v>402.58698561233069</v>
      </c>
      <c r="AC3" s="120">
        <v>541.36337262228255</v>
      </c>
      <c r="AD3" s="120">
        <v>133.92537519250001</v>
      </c>
      <c r="AE3" s="120">
        <v>271.52474362650003</v>
      </c>
      <c r="AF3" s="120">
        <v>408.10545893649999</v>
      </c>
      <c r="AG3" s="120">
        <v>548.32796742649998</v>
      </c>
      <c r="AH3" s="120">
        <v>153.63176696000005</v>
      </c>
      <c r="AI3" s="120">
        <v>293.44673399000004</v>
      </c>
      <c r="AJ3" s="120">
        <v>436.55540804000003</v>
      </c>
      <c r="AK3" s="120">
        <v>582.62431136000021</v>
      </c>
      <c r="AL3" s="120">
        <v>141.97031712</v>
      </c>
    </row>
    <row r="4" spans="1:38" ht="15.05" customHeight="1" x14ac:dyDescent="0.2">
      <c r="A4" s="7" t="s">
        <v>98</v>
      </c>
      <c r="B4" s="120">
        <v>242.184</v>
      </c>
      <c r="C4" s="120">
        <v>471.0765567675117</v>
      </c>
      <c r="D4" s="120">
        <v>678.49900000000002</v>
      </c>
      <c r="E4" s="120">
        <v>878.59334083233716</v>
      </c>
      <c r="F4" s="120">
        <v>183.95500845043276</v>
      </c>
      <c r="G4" s="120">
        <v>348.02781645010617</v>
      </c>
      <c r="H4" s="120">
        <v>515.99595231188221</v>
      </c>
      <c r="I4" s="120">
        <v>673.37224836945359</v>
      </c>
      <c r="J4" s="120">
        <v>140.863</v>
      </c>
      <c r="K4" s="120">
        <v>263.16399999999999</v>
      </c>
      <c r="L4" s="120">
        <v>376.75509423998727</v>
      </c>
      <c r="M4" s="120">
        <v>473.07648030986985</v>
      </c>
      <c r="N4" s="120">
        <v>81.971452219304012</v>
      </c>
      <c r="O4" s="120">
        <v>149.42616863283334</v>
      </c>
      <c r="P4" s="120">
        <v>209.48793268480952</v>
      </c>
      <c r="Q4" s="120">
        <v>263.41094216333335</v>
      </c>
      <c r="R4" s="120">
        <v>47.819925414916668</v>
      </c>
      <c r="S4" s="120">
        <v>88.154273206833324</v>
      </c>
      <c r="T4" s="120">
        <v>122.69689653580453</v>
      </c>
      <c r="U4" s="120">
        <v>150.44822339075</v>
      </c>
      <c r="V4" s="120">
        <v>28.052023065749999</v>
      </c>
      <c r="W4" s="120">
        <v>52.127143345050705</v>
      </c>
      <c r="X4" s="120">
        <v>75.596794950550745</v>
      </c>
      <c r="Y4" s="120">
        <v>99.52739660121739</v>
      </c>
      <c r="Z4" s="120">
        <v>22.574992453933621</v>
      </c>
      <c r="AA4" s="120">
        <v>46.65208931399053</v>
      </c>
      <c r="AB4" s="120">
        <v>67.152995322330625</v>
      </c>
      <c r="AC4" s="120">
        <v>88.841208202282601</v>
      </c>
      <c r="AD4" s="120">
        <v>20.2591183925</v>
      </c>
      <c r="AE4" s="120">
        <v>41.549367206499994</v>
      </c>
      <c r="AF4" s="120">
        <v>61.790489156500001</v>
      </c>
      <c r="AG4" s="120">
        <v>81.490688066499985</v>
      </c>
      <c r="AH4" s="120">
        <v>17.122847199999999</v>
      </c>
      <c r="AI4" s="120">
        <v>34.597702850000005</v>
      </c>
      <c r="AJ4" s="120">
        <v>52.768547940000019</v>
      </c>
      <c r="AK4" s="120">
        <v>70.85505443000001</v>
      </c>
      <c r="AL4" s="120">
        <v>17.43291984</v>
      </c>
    </row>
    <row r="5" spans="1:38" ht="15.05" customHeight="1" x14ac:dyDescent="0.2">
      <c r="A5" s="29" t="s">
        <v>99</v>
      </c>
      <c r="B5" s="122">
        <v>140.79400000000001</v>
      </c>
      <c r="C5" s="122">
        <v>278.6612160303967</v>
      </c>
      <c r="D5" s="122">
        <v>418.53700000000003</v>
      </c>
      <c r="E5" s="122">
        <v>534.33492414976899</v>
      </c>
      <c r="F5" s="122">
        <v>106.87806991946704</v>
      </c>
      <c r="G5" s="122">
        <v>220.0901260383003</v>
      </c>
      <c r="H5" s="122">
        <v>314.77180448629485</v>
      </c>
      <c r="I5" s="122">
        <v>414.83167124999989</v>
      </c>
      <c r="J5" s="122">
        <v>102.928</v>
      </c>
      <c r="K5" s="122">
        <v>217.69499999999999</v>
      </c>
      <c r="L5" s="122">
        <v>339.11143088999989</v>
      </c>
      <c r="M5" s="122">
        <v>470.65912704000021</v>
      </c>
      <c r="N5" s="122">
        <v>129.62739184000009</v>
      </c>
      <c r="O5" s="122">
        <v>251.49892457999997</v>
      </c>
      <c r="P5" s="122">
        <v>371.14871804000018</v>
      </c>
      <c r="Q5" s="122">
        <v>494.28611353000025</v>
      </c>
      <c r="R5" s="122">
        <v>116.41446047999997</v>
      </c>
      <c r="S5" s="122">
        <v>227.54092078999994</v>
      </c>
      <c r="T5" s="122">
        <v>338.61631059000007</v>
      </c>
      <c r="U5" s="122">
        <v>454.42529762000009</v>
      </c>
      <c r="V5" s="122">
        <v>102.18511479</v>
      </c>
      <c r="W5" s="122">
        <v>202.08828355999998</v>
      </c>
      <c r="X5" s="122">
        <v>302.50184943144922</v>
      </c>
      <c r="Y5" s="122">
        <v>405.90886947878261</v>
      </c>
      <c r="Z5" s="122">
        <v>104.68517134000002</v>
      </c>
      <c r="AA5" s="122">
        <v>220.92079161000004</v>
      </c>
      <c r="AB5" s="122">
        <v>335.43399029000005</v>
      </c>
      <c r="AC5" s="122">
        <v>452.52216441999997</v>
      </c>
      <c r="AD5" s="122">
        <v>113.66625680000001</v>
      </c>
      <c r="AE5" s="122">
        <v>229.97537642000003</v>
      </c>
      <c r="AF5" s="122">
        <v>346.31496977999996</v>
      </c>
      <c r="AG5" s="122">
        <v>466.83727936000003</v>
      </c>
      <c r="AH5" s="122">
        <v>136.50891976000005</v>
      </c>
      <c r="AI5" s="122">
        <v>258.84903114000002</v>
      </c>
      <c r="AJ5" s="122">
        <v>383.78686010000001</v>
      </c>
      <c r="AK5" s="122">
        <v>511.76925693000021</v>
      </c>
      <c r="AL5" s="122">
        <v>124.53739728000001</v>
      </c>
    </row>
    <row r="6" spans="1:38" ht="15.05" customHeight="1" x14ac:dyDescent="0.2">
      <c r="A6" s="7" t="s">
        <v>100</v>
      </c>
      <c r="B6" s="120">
        <v>39.93</v>
      </c>
      <c r="C6" s="120">
        <v>60.871855051863001</v>
      </c>
      <c r="D6" s="120">
        <v>63.045999999999999</v>
      </c>
      <c r="E6" s="120">
        <v>64.033433778363985</v>
      </c>
      <c r="F6" s="120">
        <v>3.6270824299999993</v>
      </c>
      <c r="G6" s="120">
        <v>5.2364982699999993</v>
      </c>
      <c r="H6" s="120">
        <v>8.1556662499999995</v>
      </c>
      <c r="I6" s="120">
        <v>8.2222297999999832</v>
      </c>
      <c r="J6" s="120">
        <v>0.224</v>
      </c>
      <c r="K6" s="120">
        <v>0.313</v>
      </c>
      <c r="L6" s="120">
        <v>1.3967189499999992</v>
      </c>
      <c r="M6" s="120">
        <v>10.472457990000002</v>
      </c>
      <c r="N6" s="120">
        <v>0.10483502</v>
      </c>
      <c r="O6" s="120">
        <v>1.13559773</v>
      </c>
      <c r="P6" s="120">
        <v>1.1420481499999999</v>
      </c>
      <c r="Q6" s="120">
        <v>5.8794826700000025</v>
      </c>
      <c r="R6" s="120">
        <v>0.15276179999999984</v>
      </c>
      <c r="S6" s="120">
        <v>1.1682947899999989</v>
      </c>
      <c r="T6" s="120">
        <v>2.8424584399999993</v>
      </c>
      <c r="U6" s="120">
        <v>2.8424582100000007</v>
      </c>
      <c r="V6" s="120">
        <v>0.26998531989999996</v>
      </c>
      <c r="W6" s="120">
        <v>1.5325063399000001</v>
      </c>
      <c r="X6" s="120">
        <v>1.5325063398999996</v>
      </c>
      <c r="Y6" s="120">
        <v>2.3671892798999918</v>
      </c>
      <c r="Z6" s="120">
        <v>0.46325250000000001</v>
      </c>
      <c r="AA6" s="120">
        <v>4.474036289999999</v>
      </c>
      <c r="AB6" s="120">
        <v>4.7595567299999999</v>
      </c>
      <c r="AC6" s="120">
        <v>5.5651950702999979</v>
      </c>
      <c r="AD6" s="120">
        <v>5.3392692899999998</v>
      </c>
      <c r="AE6" s="120">
        <v>5.605820210000001</v>
      </c>
      <c r="AF6" s="120">
        <v>5.7555012600000017</v>
      </c>
      <c r="AG6" s="120">
        <v>7.5264963686999975</v>
      </c>
      <c r="AH6" s="120">
        <v>0.19193067999999999</v>
      </c>
      <c r="AI6" s="120">
        <v>0.20103461999999919</v>
      </c>
      <c r="AJ6" s="120">
        <v>0.33040444169999661</v>
      </c>
      <c r="AK6" s="120">
        <v>1.6264398106999844</v>
      </c>
      <c r="AL6" s="120">
        <v>7.4180860000000001E-2</v>
      </c>
    </row>
    <row r="7" spans="1:38" ht="15.05" customHeight="1" x14ac:dyDescent="0.2">
      <c r="A7" s="7" t="s">
        <v>101</v>
      </c>
      <c r="B7" s="120">
        <v>1.8220000000000001</v>
      </c>
      <c r="C7" s="120">
        <v>0.46820381808073397</v>
      </c>
      <c r="D7" s="120">
        <v>3.0649999999999999</v>
      </c>
      <c r="E7" s="120">
        <v>3.6408336971659363</v>
      </c>
      <c r="F7" s="120">
        <v>1.161511569175913</v>
      </c>
      <c r="G7" s="120">
        <v>15.695016093952294</v>
      </c>
      <c r="H7" s="120">
        <v>21.636168161588447</v>
      </c>
      <c r="I7" s="120">
        <v>37.867508580711188</v>
      </c>
      <c r="J7" s="120">
        <v>5.3140000000000001</v>
      </c>
      <c r="K7" s="120">
        <v>17.245000000000001</v>
      </c>
      <c r="L7" s="120">
        <v>29.122113315107153</v>
      </c>
      <c r="M7" s="120">
        <v>34.171285603239255</v>
      </c>
      <c r="N7" s="120">
        <v>13.248127861282478</v>
      </c>
      <c r="O7" s="120">
        <v>82.959174334190692</v>
      </c>
      <c r="P7" s="120">
        <v>85.411617851503166</v>
      </c>
      <c r="Q7" s="120">
        <v>89.586624512753076</v>
      </c>
      <c r="R7" s="120">
        <v>-0.9674253519269993</v>
      </c>
      <c r="S7" s="120">
        <v>20.161616649713611</v>
      </c>
      <c r="T7" s="120">
        <v>20.42355155488994</v>
      </c>
      <c r="U7" s="120">
        <v>23.07183352310086</v>
      </c>
      <c r="V7" s="120">
        <v>2.4440223063635997</v>
      </c>
      <c r="W7" s="120">
        <v>25.343463527136514</v>
      </c>
      <c r="X7" s="120">
        <v>29.129191999599552</v>
      </c>
      <c r="Y7" s="120">
        <v>44.174293749109985</v>
      </c>
      <c r="Z7" s="120">
        <v>1.9849682354016003</v>
      </c>
      <c r="AA7" s="120">
        <v>24.148401770517282</v>
      </c>
      <c r="AB7" s="120">
        <v>26.527297941777682</v>
      </c>
      <c r="AC7" s="120">
        <v>29.762447246184074</v>
      </c>
      <c r="AD7" s="120">
        <v>1.9904448753943615</v>
      </c>
      <c r="AE7" s="120">
        <v>23.157318492167732</v>
      </c>
      <c r="AF7" s="120">
        <v>26.309195576028781</v>
      </c>
      <c r="AG7" s="120">
        <v>30.473868489458059</v>
      </c>
      <c r="AH7" s="120">
        <v>0.21788112387229661</v>
      </c>
      <c r="AI7" s="120">
        <v>24.830379317560666</v>
      </c>
      <c r="AJ7" s="120">
        <v>29.373750108428393</v>
      </c>
      <c r="AK7" s="120">
        <v>34.202914423409183</v>
      </c>
      <c r="AL7" s="120">
        <v>2.5849581503496051</v>
      </c>
    </row>
    <row r="8" spans="1:38" ht="15.05" customHeight="1" x14ac:dyDescent="0.2">
      <c r="A8" s="7" t="s">
        <v>102</v>
      </c>
      <c r="B8" s="120">
        <v>48.111999999999995</v>
      </c>
      <c r="C8" s="120">
        <v>100.39754507000299</v>
      </c>
      <c r="D8" s="120">
        <v>184.84299999999999</v>
      </c>
      <c r="E8" s="120">
        <v>234.58608672295398</v>
      </c>
      <c r="F8" s="120">
        <v>74.000249732740642</v>
      </c>
      <c r="G8" s="120">
        <v>114.07757877406965</v>
      </c>
      <c r="H8" s="120">
        <v>157.67126726215295</v>
      </c>
      <c r="I8" s="120">
        <v>215.00610057999998</v>
      </c>
      <c r="J8" s="120">
        <v>50.427</v>
      </c>
      <c r="K8" s="120">
        <v>100.815</v>
      </c>
      <c r="L8" s="120">
        <v>146.88746045000002</v>
      </c>
      <c r="M8" s="120">
        <v>186.56167532999996</v>
      </c>
      <c r="N8" s="120">
        <v>48.388235690000002</v>
      </c>
      <c r="O8" s="120">
        <v>91.236625617999977</v>
      </c>
      <c r="P8" s="120">
        <v>134.39022542999996</v>
      </c>
      <c r="Q8" s="120">
        <v>182.79470475999997</v>
      </c>
      <c r="R8" s="120">
        <v>48.837283430000014</v>
      </c>
      <c r="S8" s="120">
        <v>93.350420209999996</v>
      </c>
      <c r="T8" s="120">
        <v>136.83648058999995</v>
      </c>
      <c r="U8" s="120">
        <v>182.16071715699997</v>
      </c>
      <c r="V8" s="120">
        <v>43.127572560000004</v>
      </c>
      <c r="W8" s="120">
        <v>89.37372517</v>
      </c>
      <c r="X8" s="120">
        <v>129.75685841999996</v>
      </c>
      <c r="Y8" s="120">
        <v>181.64560203000002</v>
      </c>
      <c r="Z8" s="120">
        <v>44.478850829999992</v>
      </c>
      <c r="AA8" s="120">
        <v>92.569631770000001</v>
      </c>
      <c r="AB8" s="120">
        <v>134.39392187999999</v>
      </c>
      <c r="AC8" s="120">
        <v>183.27589773999998</v>
      </c>
      <c r="AD8" s="120">
        <v>45.480080400000006</v>
      </c>
      <c r="AE8" s="120">
        <v>90.148740180000004</v>
      </c>
      <c r="AF8" s="120">
        <v>135.44516345</v>
      </c>
      <c r="AG8" s="120">
        <v>190.54932280999995</v>
      </c>
      <c r="AH8" s="120">
        <v>49.823450459999997</v>
      </c>
      <c r="AI8" s="120">
        <v>135.97698572000002</v>
      </c>
      <c r="AJ8" s="120">
        <v>183.71743293000003</v>
      </c>
      <c r="AK8" s="120">
        <v>235.3155687</v>
      </c>
      <c r="AL8" s="120">
        <v>58.510146061428586</v>
      </c>
    </row>
    <row r="9" spans="1:38" ht="15.05" customHeight="1" x14ac:dyDescent="0.2">
      <c r="A9" s="7" t="s">
        <v>103</v>
      </c>
      <c r="B9" s="120">
        <v>6.3180000000000005</v>
      </c>
      <c r="C9" s="120">
        <v>18.291760515</v>
      </c>
      <c r="D9" s="120">
        <v>100.119</v>
      </c>
      <c r="E9" s="120">
        <v>33.48463601740287</v>
      </c>
      <c r="F9" s="120">
        <v>17.312203621407573</v>
      </c>
      <c r="G9" s="120">
        <v>132.05812245212186</v>
      </c>
      <c r="H9" s="120">
        <v>162.62431533810985</v>
      </c>
      <c r="I9" s="120">
        <v>247.1212650328572</v>
      </c>
      <c r="J9" s="120">
        <v>258.96000000000004</v>
      </c>
      <c r="K9" s="120">
        <v>265.42400000000004</v>
      </c>
      <c r="L9" s="120">
        <v>283.73056386142861</v>
      </c>
      <c r="M9" s="120">
        <v>300.07416530714289</v>
      </c>
      <c r="N9" s="120">
        <v>58.539247131428574</v>
      </c>
      <c r="O9" s="120">
        <v>160.51716693000003</v>
      </c>
      <c r="P9" s="120">
        <v>195.97478853999996</v>
      </c>
      <c r="Q9" s="120">
        <v>193.39587497428573</v>
      </c>
      <c r="R9" s="120">
        <v>183.90897481999997</v>
      </c>
      <c r="S9" s="120">
        <v>231.57433936053391</v>
      </c>
      <c r="T9" s="120">
        <v>267.39188241196251</v>
      </c>
      <c r="U9" s="120">
        <v>345.7795316776768</v>
      </c>
      <c r="V9" s="120">
        <v>50.212680030000001</v>
      </c>
      <c r="W9" s="120">
        <v>54.838306299999999</v>
      </c>
      <c r="X9" s="120">
        <v>59.790490299999995</v>
      </c>
      <c r="Y9" s="120">
        <v>89.423594468571437</v>
      </c>
      <c r="Z9" s="120">
        <v>26.224302560000002</v>
      </c>
      <c r="AA9" s="120">
        <v>29.649500470000003</v>
      </c>
      <c r="AB9" s="120">
        <v>35.845962500000006</v>
      </c>
      <c r="AC9" s="120">
        <v>33.334322340000007</v>
      </c>
      <c r="AD9" s="120">
        <v>4.8728286900000013</v>
      </c>
      <c r="AE9" s="120">
        <v>16.460905399999998</v>
      </c>
      <c r="AF9" s="120">
        <v>21.141278069999998</v>
      </c>
      <c r="AG9" s="120">
        <v>22.853900040000003</v>
      </c>
      <c r="AH9" s="120">
        <v>5.6749236600000001</v>
      </c>
      <c r="AI9" s="120">
        <v>5.4969510899999996</v>
      </c>
      <c r="AJ9" s="120">
        <v>4.8042412199999998</v>
      </c>
      <c r="AK9" s="120">
        <v>5.7976727014285707</v>
      </c>
      <c r="AL9" s="120">
        <v>2.7099322999999997</v>
      </c>
    </row>
    <row r="10" spans="1:38" ht="15.05" customHeight="1" x14ac:dyDescent="0.2">
      <c r="A10" s="7" t="s">
        <v>104</v>
      </c>
      <c r="B10" s="120">
        <v>-1.4669999999999987</v>
      </c>
      <c r="C10" s="120">
        <v>3.9336849953284059</v>
      </c>
      <c r="D10" s="120">
        <v>1.1659999999999968</v>
      </c>
      <c r="E10" s="120">
        <v>-5.5956339269307307</v>
      </c>
      <c r="F10" s="120">
        <v>-2.8333149114496692</v>
      </c>
      <c r="G10" s="120">
        <v>-8.9322884209717088</v>
      </c>
      <c r="H10" s="120">
        <v>-14.33370415037939</v>
      </c>
      <c r="I10" s="120">
        <v>-41.949504002148785</v>
      </c>
      <c r="J10" s="120">
        <v>-4.3595629999999996</v>
      </c>
      <c r="K10" s="120">
        <v>-3.7685130199999985</v>
      </c>
      <c r="L10" s="120">
        <v>-12.71562160016526</v>
      </c>
      <c r="M10" s="120">
        <v>-63.23086211826449</v>
      </c>
      <c r="N10" s="120">
        <v>-6.7908695197520741</v>
      </c>
      <c r="O10" s="120">
        <v>-3.4212745295041422</v>
      </c>
      <c r="P10" s="120">
        <v>-6.8788894981818274</v>
      </c>
      <c r="Q10" s="120">
        <v>-51.970533780909065</v>
      </c>
      <c r="R10" s="120">
        <v>-17.119453700000001</v>
      </c>
      <c r="S10" s="120">
        <v>-19.961792139999993</v>
      </c>
      <c r="T10" s="120">
        <v>-21.942453302380851</v>
      </c>
      <c r="U10" s="120">
        <v>-69.118237339418201</v>
      </c>
      <c r="V10" s="120">
        <v>-20.29440555413224</v>
      </c>
      <c r="W10" s="120">
        <v>-20.139875574132219</v>
      </c>
      <c r="X10" s="120">
        <v>-23.192444526632222</v>
      </c>
      <c r="Y10" s="120">
        <v>-77.68624012413224</v>
      </c>
      <c r="Z10" s="120">
        <v>-6.5500282991983561</v>
      </c>
      <c r="AA10" s="120">
        <v>-9.1393662881652844</v>
      </c>
      <c r="AB10" s="120">
        <v>-14.072637383371877</v>
      </c>
      <c r="AC10" s="120">
        <v>-64.419287187214877</v>
      </c>
      <c r="AD10" s="120">
        <v>-20.975920560247939</v>
      </c>
      <c r="AE10" s="120">
        <v>-26.475609174628111</v>
      </c>
      <c r="AF10" s="120">
        <v>-37.400497437190097</v>
      </c>
      <c r="AG10" s="120">
        <v>-78.434665540413192</v>
      </c>
      <c r="AH10" s="120">
        <v>-15.325187655256203</v>
      </c>
      <c r="AI10" s="120">
        <v>-29.371389074710756</v>
      </c>
      <c r="AJ10" s="120">
        <v>-35.295675774081815</v>
      </c>
      <c r="AK10" s="120">
        <v>-85.135519887685959</v>
      </c>
      <c r="AL10" s="120">
        <v>-12.820678829611129</v>
      </c>
    </row>
    <row r="11" spans="1:38" ht="15.05" customHeight="1" x14ac:dyDescent="0.2">
      <c r="A11" s="29" t="s">
        <v>105</v>
      </c>
      <c r="B11" s="122">
        <v>235.50900000000001</v>
      </c>
      <c r="C11" s="122">
        <v>462.62426548067185</v>
      </c>
      <c r="D11" s="122">
        <v>770.77600000000007</v>
      </c>
      <c r="E11" s="122">
        <v>864.48428043872502</v>
      </c>
      <c r="F11" s="122">
        <v>200.14580236134151</v>
      </c>
      <c r="G11" s="122">
        <v>478.2250532074724</v>
      </c>
      <c r="H11" s="122">
        <v>650.52551734776671</v>
      </c>
      <c r="I11" s="122">
        <v>881.0992712414195</v>
      </c>
      <c r="J11" s="122">
        <v>413.49343700000009</v>
      </c>
      <c r="K11" s="122">
        <v>597.72348697999996</v>
      </c>
      <c r="L11" s="122">
        <v>787.53266586637039</v>
      </c>
      <c r="M11" s="122">
        <v>938.70784915211789</v>
      </c>
      <c r="N11" s="122">
        <v>243.11696802295907</v>
      </c>
      <c r="O11" s="122">
        <v>583.92621466268656</v>
      </c>
      <c r="P11" s="122">
        <v>781.18850851332149</v>
      </c>
      <c r="Q11" s="122">
        <v>913.97226666612994</v>
      </c>
      <c r="R11" s="122">
        <v>331.22660147807295</v>
      </c>
      <c r="S11" s="122">
        <v>553.83379966024756</v>
      </c>
      <c r="T11" s="122">
        <v>744.16823028447163</v>
      </c>
      <c r="U11" s="122">
        <v>939.16160084835951</v>
      </c>
      <c r="V11" s="122">
        <v>177.94496945213137</v>
      </c>
      <c r="W11" s="122">
        <v>353.03640932290432</v>
      </c>
      <c r="X11" s="122">
        <v>499.51845196431645</v>
      </c>
      <c r="Y11" s="122">
        <v>645.83330888223179</v>
      </c>
      <c r="Z11" s="122">
        <v>171.28651716620328</v>
      </c>
      <c r="AA11" s="122">
        <v>362.62299562235205</v>
      </c>
      <c r="AB11" s="122">
        <v>522.88809195840588</v>
      </c>
      <c r="AC11" s="122">
        <v>640.04073962926907</v>
      </c>
      <c r="AD11" s="122">
        <v>150.37295949514643</v>
      </c>
      <c r="AE11" s="122">
        <v>338.87255152753966</v>
      </c>
      <c r="AF11" s="122">
        <v>497.56561069883867</v>
      </c>
      <c r="AG11" s="122">
        <v>639.80620152774486</v>
      </c>
      <c r="AH11" s="122">
        <v>177.09191802861616</v>
      </c>
      <c r="AI11" s="122">
        <v>395.98299281284989</v>
      </c>
      <c r="AJ11" s="122">
        <v>566.71701302604663</v>
      </c>
      <c r="AK11" s="122">
        <v>703.57633267785195</v>
      </c>
      <c r="AL11" s="122">
        <v>175.59593582216706</v>
      </c>
    </row>
    <row r="12" spans="1:38" ht="15.05" customHeight="1" x14ac:dyDescent="0.2">
      <c r="A12" s="7" t="s">
        <v>106</v>
      </c>
      <c r="B12" s="120">
        <v>137.96700000000001</v>
      </c>
      <c r="C12" s="120">
        <v>259.65018614561882</v>
      </c>
      <c r="D12" s="120">
        <v>382.52300000000002</v>
      </c>
      <c r="E12" s="120">
        <v>512.25055135196362</v>
      </c>
      <c r="F12" s="120">
        <v>124.49875308749014</v>
      </c>
      <c r="G12" s="120">
        <v>235.3816232987956</v>
      </c>
      <c r="H12" s="120">
        <v>335.59125277301393</v>
      </c>
      <c r="I12" s="120">
        <v>422.51252736785113</v>
      </c>
      <c r="J12" s="120">
        <v>98.489000000000004</v>
      </c>
      <c r="K12" s="120">
        <v>200.066</v>
      </c>
      <c r="L12" s="120">
        <v>300.93070122983465</v>
      </c>
      <c r="M12" s="120">
        <v>399.92705824173549</v>
      </c>
      <c r="N12" s="120">
        <v>98.942026640247917</v>
      </c>
      <c r="O12" s="120">
        <v>201.05771145049584</v>
      </c>
      <c r="P12" s="120">
        <v>300.1945331118182</v>
      </c>
      <c r="Q12" s="120">
        <v>396.91833952909087</v>
      </c>
      <c r="R12" s="120">
        <v>98.343312295000004</v>
      </c>
      <c r="S12" s="120">
        <v>200.95180599</v>
      </c>
      <c r="T12" s="120">
        <v>298.6978877076192</v>
      </c>
      <c r="U12" s="120">
        <v>391.45111096058179</v>
      </c>
      <c r="V12" s="120">
        <v>97.93515574586776</v>
      </c>
      <c r="W12" s="120">
        <v>194.33253105586778</v>
      </c>
      <c r="X12" s="120">
        <v>292.25880262336773</v>
      </c>
      <c r="Y12" s="120">
        <v>387.35860848586776</v>
      </c>
      <c r="Z12" s="120">
        <v>90.983934103801658</v>
      </c>
      <c r="AA12" s="120">
        <v>184.41815912983472</v>
      </c>
      <c r="AB12" s="120">
        <v>269.2781168746281</v>
      </c>
      <c r="AC12" s="120">
        <v>356.55527712578515</v>
      </c>
      <c r="AD12" s="120">
        <v>88.508591349752066</v>
      </c>
      <c r="AE12" s="120">
        <v>173.54025059537187</v>
      </c>
      <c r="AF12" s="120">
        <v>261.1162952628099</v>
      </c>
      <c r="AG12" s="120">
        <v>339.69563349198347</v>
      </c>
      <c r="AH12" s="120">
        <v>84.713718243315242</v>
      </c>
      <c r="AI12" s="120">
        <v>175.40781062386071</v>
      </c>
      <c r="AJ12" s="120">
        <v>258.41261723419126</v>
      </c>
      <c r="AK12" s="120">
        <v>332.81360668588553</v>
      </c>
      <c r="AL12" s="120">
        <v>85.581120010661152</v>
      </c>
    </row>
    <row r="13" spans="1:38" ht="15.05" customHeight="1" x14ac:dyDescent="0.2">
      <c r="A13" s="7" t="s">
        <v>107</v>
      </c>
      <c r="B13" s="120">
        <v>94.915000000000006</v>
      </c>
      <c r="C13" s="120">
        <v>174.82109668250001</v>
      </c>
      <c r="D13" s="120">
        <v>255.553</v>
      </c>
      <c r="E13" s="120">
        <v>337.86024115783329</v>
      </c>
      <c r="F13" s="120">
        <v>85.135862826666681</v>
      </c>
      <c r="G13" s="120">
        <v>155.96006279466664</v>
      </c>
      <c r="H13" s="120">
        <v>216.88703823283333</v>
      </c>
      <c r="I13" s="120">
        <v>272.41802771999988</v>
      </c>
      <c r="J13" s="120">
        <v>62.36</v>
      </c>
      <c r="K13" s="120">
        <v>125.593</v>
      </c>
      <c r="L13" s="120">
        <v>189.93062244999999</v>
      </c>
      <c r="M13" s="120">
        <v>259.30570260999997</v>
      </c>
      <c r="N13" s="120">
        <v>63.342434909999987</v>
      </c>
      <c r="O13" s="120">
        <v>125.60142361</v>
      </c>
      <c r="P13" s="120">
        <v>190.09385854000001</v>
      </c>
      <c r="Q13" s="120">
        <v>258.15826761</v>
      </c>
      <c r="R13" s="120">
        <v>61.026520069999997</v>
      </c>
      <c r="S13" s="120">
        <v>123.31069404</v>
      </c>
      <c r="T13" s="120">
        <v>185.45686959000003</v>
      </c>
      <c r="U13" s="120">
        <v>247.75936941999998</v>
      </c>
      <c r="V13" s="120">
        <v>61.224255299999996</v>
      </c>
      <c r="W13" s="120">
        <v>122.00083597000001</v>
      </c>
      <c r="X13" s="120">
        <v>186.29497552999999</v>
      </c>
      <c r="Y13" s="120">
        <v>249.66935651</v>
      </c>
      <c r="Z13" s="120">
        <v>58.270921229999999</v>
      </c>
      <c r="AA13" s="120">
        <v>119.70347183999999</v>
      </c>
      <c r="AB13" s="120">
        <v>176.20510255999997</v>
      </c>
      <c r="AC13" s="120">
        <v>236.03890127000003</v>
      </c>
      <c r="AD13" s="120">
        <v>58.97086937000001</v>
      </c>
      <c r="AE13" s="120">
        <v>117.96876674999999</v>
      </c>
      <c r="AF13" s="120">
        <v>178.46399511999999</v>
      </c>
      <c r="AG13" s="120">
        <v>236.91926627449996</v>
      </c>
      <c r="AH13" s="120">
        <v>58.47094434587143</v>
      </c>
      <c r="AI13" s="120">
        <v>122.79596981037143</v>
      </c>
      <c r="AJ13" s="120">
        <v>181.42247846197139</v>
      </c>
      <c r="AK13" s="120">
        <v>238.95763709167144</v>
      </c>
      <c r="AL13" s="120">
        <v>57.475076675300002</v>
      </c>
    </row>
    <row r="14" spans="1:38" ht="15.05" customHeight="1" x14ac:dyDescent="0.2">
      <c r="A14" s="109" t="s">
        <v>294</v>
      </c>
      <c r="B14" s="120">
        <v>43.052</v>
      </c>
      <c r="C14" s="120">
        <v>84.829089463118819</v>
      </c>
      <c r="D14" s="120">
        <v>126.97</v>
      </c>
      <c r="E14" s="120">
        <v>174.39031019413034</v>
      </c>
      <c r="F14" s="120">
        <v>39.36289026082347</v>
      </c>
      <c r="G14" s="120">
        <v>79.421560504128948</v>
      </c>
      <c r="H14" s="120">
        <v>118.70421454018059</v>
      </c>
      <c r="I14" s="120">
        <v>150.09449964785122</v>
      </c>
      <c r="J14" s="120">
        <v>36.128999999999998</v>
      </c>
      <c r="K14" s="120">
        <v>74.472999999999999</v>
      </c>
      <c r="L14" s="120">
        <v>111.00007877983469</v>
      </c>
      <c r="M14" s="120">
        <v>140.62135563173553</v>
      </c>
      <c r="N14" s="120">
        <v>35.59959173024793</v>
      </c>
      <c r="O14" s="120">
        <v>75.456287840495861</v>
      </c>
      <c r="P14" s="120">
        <v>110.10067457181819</v>
      </c>
      <c r="Q14" s="120">
        <v>138.7600719190909</v>
      </c>
      <c r="R14" s="120">
        <v>37.316792225000007</v>
      </c>
      <c r="S14" s="120">
        <v>77.641111949999996</v>
      </c>
      <c r="T14" s="120">
        <v>113.24101811761918</v>
      </c>
      <c r="U14" s="120">
        <v>143.6917415405818</v>
      </c>
      <c r="V14" s="120">
        <v>36.710900445867765</v>
      </c>
      <c r="W14" s="120">
        <v>72.331695085867764</v>
      </c>
      <c r="X14" s="120">
        <v>105.96382709336774</v>
      </c>
      <c r="Y14" s="120">
        <v>137.68925197586779</v>
      </c>
      <c r="Z14" s="120">
        <v>32.713012873801652</v>
      </c>
      <c r="AA14" s="120">
        <v>64.714687289834728</v>
      </c>
      <c r="AB14" s="120">
        <v>93.073014314628111</v>
      </c>
      <c r="AC14" s="120">
        <v>120.51637585578513</v>
      </c>
      <c r="AD14" s="120">
        <v>29.53772197975206</v>
      </c>
      <c r="AE14" s="120">
        <v>55.571483845371894</v>
      </c>
      <c r="AF14" s="120">
        <v>82.652300142809921</v>
      </c>
      <c r="AG14" s="120">
        <v>102.77636721748348</v>
      </c>
      <c r="AH14" s="120">
        <v>26.242773897443804</v>
      </c>
      <c r="AI14" s="120">
        <v>52.611840813489266</v>
      </c>
      <c r="AJ14" s="120">
        <v>76.990138772219865</v>
      </c>
      <c r="AK14" s="120">
        <v>93.855969594214073</v>
      </c>
      <c r="AL14" s="120">
        <v>28.106043335361154</v>
      </c>
    </row>
    <row r="15" spans="1:38" ht="15.05" customHeight="1" x14ac:dyDescent="0.2">
      <c r="A15" s="7" t="s">
        <v>108</v>
      </c>
      <c r="B15" s="120">
        <v>11.573</v>
      </c>
      <c r="C15" s="120">
        <v>22.8039164345</v>
      </c>
      <c r="D15" s="120">
        <v>33.994999999999997</v>
      </c>
      <c r="E15" s="120">
        <v>45.67673015416667</v>
      </c>
      <c r="F15" s="120">
        <v>11.1182910285</v>
      </c>
      <c r="G15" s="120">
        <v>22.152471990166667</v>
      </c>
      <c r="H15" s="120">
        <v>32.086877360999999</v>
      </c>
      <c r="I15" s="120">
        <v>40.827155459999993</v>
      </c>
      <c r="J15" s="120">
        <v>10.124000000000001</v>
      </c>
      <c r="K15" s="120">
        <v>19.760999999999999</v>
      </c>
      <c r="L15" s="120">
        <v>29.357066079999992</v>
      </c>
      <c r="M15" s="120">
        <v>38.785518560000007</v>
      </c>
      <c r="N15" s="120">
        <v>9.6343001000000008</v>
      </c>
      <c r="O15" s="120">
        <v>19.103631159999999</v>
      </c>
      <c r="P15" s="120">
        <v>29.147244052500003</v>
      </c>
      <c r="Q15" s="120">
        <v>38.448310979999988</v>
      </c>
      <c r="R15" s="120">
        <v>8.7038915575000004</v>
      </c>
      <c r="S15" s="120">
        <v>17.499919004999999</v>
      </c>
      <c r="T15" s="120">
        <v>27.379849142500007</v>
      </c>
      <c r="U15" s="120">
        <v>36.844691609999998</v>
      </c>
      <c r="V15" s="120">
        <v>10.693482397499997</v>
      </c>
      <c r="W15" s="120">
        <v>21.763124144999995</v>
      </c>
      <c r="X15" s="120">
        <v>24.99572749</v>
      </c>
      <c r="Y15" s="120">
        <v>35.576119820000002</v>
      </c>
      <c r="Z15" s="120">
        <v>9.1429480200000022</v>
      </c>
      <c r="AA15" s="120">
        <v>17.993853199999993</v>
      </c>
      <c r="AB15" s="120">
        <v>27.095076079999995</v>
      </c>
      <c r="AC15" s="120">
        <v>36.745414460000006</v>
      </c>
      <c r="AD15" s="120">
        <v>10.89126211</v>
      </c>
      <c r="AE15" s="120">
        <v>21.793736990000003</v>
      </c>
      <c r="AF15" s="120">
        <v>32.855519340000001</v>
      </c>
      <c r="AG15" s="120">
        <v>43.458300430000001</v>
      </c>
      <c r="AH15" s="120">
        <v>10.249020779999999</v>
      </c>
      <c r="AI15" s="120">
        <v>20.301933159999997</v>
      </c>
      <c r="AJ15" s="120">
        <v>31.43946983999999</v>
      </c>
      <c r="AK15" s="120">
        <v>43.029021239999999</v>
      </c>
      <c r="AL15" s="120">
        <v>11.630752810000001</v>
      </c>
    </row>
    <row r="16" spans="1:38" ht="15.05" customHeight="1" x14ac:dyDescent="0.2">
      <c r="A16" s="29" t="s">
        <v>109</v>
      </c>
      <c r="B16" s="122">
        <v>85.968999999999994</v>
      </c>
      <c r="C16" s="122">
        <v>180.17016290055304</v>
      </c>
      <c r="D16" s="122">
        <v>354.25800000000004</v>
      </c>
      <c r="E16" s="122">
        <v>306.55699893259475</v>
      </c>
      <c r="F16" s="122">
        <v>64.528758245351369</v>
      </c>
      <c r="G16" s="122">
        <v>220.69095791851012</v>
      </c>
      <c r="H16" s="122">
        <v>282.84738721375277</v>
      </c>
      <c r="I16" s="122">
        <v>417.75958841356839</v>
      </c>
      <c r="J16" s="122">
        <v>304.88043700000003</v>
      </c>
      <c r="K16" s="122">
        <v>377.89648697999991</v>
      </c>
      <c r="L16" s="122">
        <v>457.24489855653576</v>
      </c>
      <c r="M16" s="122">
        <v>499.99527235038238</v>
      </c>
      <c r="N16" s="122">
        <v>134.54064128271116</v>
      </c>
      <c r="O16" s="122">
        <v>363.7648720521907</v>
      </c>
      <c r="P16" s="122">
        <v>451.84673134900328</v>
      </c>
      <c r="Q16" s="122">
        <v>478.60561615703909</v>
      </c>
      <c r="R16" s="122">
        <v>224.17939762557296</v>
      </c>
      <c r="S16" s="122">
        <v>335.38207466524756</v>
      </c>
      <c r="T16" s="122">
        <v>418.09049343435242</v>
      </c>
      <c r="U16" s="122">
        <v>510.86579827777774</v>
      </c>
      <c r="V16" s="122">
        <v>69.316331308763623</v>
      </c>
      <c r="W16" s="122">
        <v>136.94075412203654</v>
      </c>
      <c r="X16" s="122">
        <v>182.26392185094872</v>
      </c>
      <c r="Y16" s="122">
        <v>222.89858057636403</v>
      </c>
      <c r="Z16" s="122">
        <v>71.159635042401618</v>
      </c>
      <c r="AA16" s="122">
        <v>160.21098329251734</v>
      </c>
      <c r="AB16" s="122">
        <v>226.5148990037778</v>
      </c>
      <c r="AC16" s="122">
        <v>246.74004804348391</v>
      </c>
      <c r="AD16" s="122">
        <v>50.973106035394366</v>
      </c>
      <c r="AE16" s="122">
        <v>143.53856394216777</v>
      </c>
      <c r="AF16" s="122">
        <v>203.59379609602877</v>
      </c>
      <c r="AG16" s="122">
        <v>256.65226760576138</v>
      </c>
      <c r="AH16" s="122">
        <v>82.129179005300927</v>
      </c>
      <c r="AI16" s="122">
        <v>200.27324902898917</v>
      </c>
      <c r="AJ16" s="122">
        <v>276.86492595185535</v>
      </c>
      <c r="AK16" s="122">
        <v>327.7337047519664</v>
      </c>
      <c r="AL16" s="122">
        <v>78.384063001505908</v>
      </c>
    </row>
    <row r="17" spans="1:38" ht="15.05" customHeight="1" x14ac:dyDescent="0.2">
      <c r="A17" s="7" t="s">
        <v>110</v>
      </c>
      <c r="B17" s="120">
        <v>-22.091999999999999</v>
      </c>
      <c r="C17" s="120">
        <v>-17.260131131612493</v>
      </c>
      <c r="D17" s="120">
        <v>130.161</v>
      </c>
      <c r="E17" s="120">
        <v>42.216206182387509</v>
      </c>
      <c r="F17" s="120">
        <v>0.22042612749992427</v>
      </c>
      <c r="G17" s="120">
        <v>5.6924362034999954</v>
      </c>
      <c r="H17" s="120">
        <v>15.999742388499968</v>
      </c>
      <c r="I17" s="120">
        <v>-23.665866070000057</v>
      </c>
      <c r="J17" s="120">
        <v>6.2290000000000001</v>
      </c>
      <c r="K17" s="120">
        <v>-5.2830000000000004</v>
      </c>
      <c r="L17" s="120">
        <v>0.22026567000000924</v>
      </c>
      <c r="M17" s="120">
        <v>11.079929070000018</v>
      </c>
      <c r="N17" s="120">
        <v>4.6437050000007495E-2</v>
      </c>
      <c r="O17" s="120">
        <v>124.12009346000001</v>
      </c>
      <c r="P17" s="120">
        <v>128.5240301</v>
      </c>
      <c r="Q17" s="120">
        <v>182.03108055000001</v>
      </c>
      <c r="R17" s="120">
        <v>102.30767501</v>
      </c>
      <c r="S17" s="120">
        <v>11.765520500000001</v>
      </c>
      <c r="T17" s="120">
        <v>24.545210480000001</v>
      </c>
      <c r="U17" s="120">
        <v>132.67397915999999</v>
      </c>
      <c r="V17" s="120">
        <v>1.4148084499999976</v>
      </c>
      <c r="W17" s="120">
        <v>-25.385431590000007</v>
      </c>
      <c r="X17" s="120">
        <v>-19.600782340000006</v>
      </c>
      <c r="Y17" s="120">
        <v>6.7365771799999914</v>
      </c>
      <c r="Z17" s="120">
        <v>4.8395461800000001</v>
      </c>
      <c r="AA17" s="120">
        <v>13.448743380000002</v>
      </c>
      <c r="AB17" s="120">
        <v>21.886939520000006</v>
      </c>
      <c r="AC17" s="120">
        <v>26.618274010000004</v>
      </c>
      <c r="AD17" s="120">
        <v>5.9455967799999989</v>
      </c>
      <c r="AE17" s="120">
        <v>13.145373270000002</v>
      </c>
      <c r="AF17" s="120">
        <v>18.248472809999999</v>
      </c>
      <c r="AG17" s="120">
        <v>25.64075339</v>
      </c>
      <c r="AH17" s="120">
        <v>4.14447294</v>
      </c>
      <c r="AI17" s="120">
        <v>8.4641489180000011</v>
      </c>
      <c r="AJ17" s="120">
        <v>12.60244136</v>
      </c>
      <c r="AK17" s="120">
        <v>25.558595009999998</v>
      </c>
      <c r="AL17" s="120">
        <v>6.4679903299999992</v>
      </c>
    </row>
    <row r="18" spans="1:38" ht="15.05" customHeight="1" x14ac:dyDescent="0.2">
      <c r="A18" s="7" t="s">
        <v>111</v>
      </c>
      <c r="B18" s="120">
        <v>8.0259999999999998</v>
      </c>
      <c r="C18" s="120">
        <v>117.51192867295009</v>
      </c>
      <c r="D18" s="120">
        <v>1849.125</v>
      </c>
      <c r="E18" s="120">
        <v>2181.6956945579091</v>
      </c>
      <c r="F18" s="120">
        <v>64.303803151826969</v>
      </c>
      <c r="G18" s="120">
        <v>190.36070570682696</v>
      </c>
      <c r="H18" s="120">
        <v>302.44535369632717</v>
      </c>
      <c r="I18" s="120">
        <v>465.08601485999992</v>
      </c>
      <c r="J18" s="120">
        <v>114.45399999999999</v>
      </c>
      <c r="K18" s="120">
        <v>186.726</v>
      </c>
      <c r="L18" s="120">
        <v>261.0991469425</v>
      </c>
      <c r="M18" s="120">
        <v>351.11792027999996</v>
      </c>
      <c r="N18" s="120">
        <v>49.7851432</v>
      </c>
      <c r="O18" s="120">
        <v>84.009752870000014</v>
      </c>
      <c r="P18" s="120">
        <v>120.49859599000001</v>
      </c>
      <c r="Q18" s="120">
        <v>219.80086087000001</v>
      </c>
      <c r="R18" s="120">
        <v>70.185332279999997</v>
      </c>
      <c r="S18" s="120">
        <v>174.76045521915361</v>
      </c>
      <c r="T18" s="120">
        <v>203.10487963091362</v>
      </c>
      <c r="U18" s="120">
        <v>142.56119629</v>
      </c>
      <c r="V18" s="120">
        <v>21.680657189999998</v>
      </c>
      <c r="W18" s="120">
        <v>47.71134789000002</v>
      </c>
      <c r="X18" s="120">
        <v>231.74034344000003</v>
      </c>
      <c r="Y18" s="120">
        <v>268.7508399534571</v>
      </c>
      <c r="Z18" s="120">
        <v>16.646132279399993</v>
      </c>
      <c r="AA18" s="120">
        <v>31.027200459399999</v>
      </c>
      <c r="AB18" s="120">
        <v>44.376687157520017</v>
      </c>
      <c r="AC18" s="120">
        <v>57.733629669400003</v>
      </c>
      <c r="AD18" s="120">
        <v>13.641983540000011</v>
      </c>
      <c r="AE18" s="120">
        <v>29.167184720000044</v>
      </c>
      <c r="AF18" s="120">
        <v>45.139468360000009</v>
      </c>
      <c r="AG18" s="120">
        <v>60.473462399999988</v>
      </c>
      <c r="AH18" s="120">
        <v>30.780160590000087</v>
      </c>
      <c r="AI18" s="120">
        <v>68.460060260000091</v>
      </c>
      <c r="AJ18" s="120">
        <v>107.9345192400001</v>
      </c>
      <c r="AK18" s="120">
        <v>161.83236888000005</v>
      </c>
      <c r="AL18" s="120">
        <v>38.061121529727785</v>
      </c>
    </row>
    <row r="19" spans="1:38" ht="15.05" customHeight="1" x14ac:dyDescent="0.2">
      <c r="A19" s="7" t="s">
        <v>112</v>
      </c>
      <c r="B19" s="120">
        <v>-0.96399999999999997</v>
      </c>
      <c r="C19" s="120">
        <v>1.8108718240000019</v>
      </c>
      <c r="D19" s="120">
        <v>47.186999999999998</v>
      </c>
      <c r="E19" s="120">
        <v>46.51089892949998</v>
      </c>
      <c r="F19" s="120">
        <v>15.91583762</v>
      </c>
      <c r="G19" s="120">
        <v>1.1292689999861449E-2</v>
      </c>
      <c r="H19" s="120">
        <v>1.7670335234998931</v>
      </c>
      <c r="I19" s="120">
        <v>1.0426804700001127</v>
      </c>
      <c r="J19" s="120">
        <v>3.0000000000000001E-3</v>
      </c>
      <c r="K19" s="120">
        <v>-8.0779999999999994</v>
      </c>
      <c r="L19" s="120">
        <v>-7.8283956379002086</v>
      </c>
      <c r="M19" s="120">
        <v>-6.6929067379000227</v>
      </c>
      <c r="N19" s="120">
        <v>3.3070012100027683E-2</v>
      </c>
      <c r="O19" s="120">
        <v>0.75179089210040473</v>
      </c>
      <c r="P19" s="120">
        <v>0.8453114121000308</v>
      </c>
      <c r="Q19" s="120">
        <v>0.72440460209983648</v>
      </c>
      <c r="R19" s="120">
        <v>-1.9594607899862004E-2</v>
      </c>
      <c r="S19" s="120">
        <v>4.1855889621007663</v>
      </c>
      <c r="T19" s="120">
        <v>5.7785303921004907</v>
      </c>
      <c r="U19" s="120">
        <v>22.72291419210034</v>
      </c>
      <c r="V19" s="120">
        <v>-2.9757677900074397E-2</v>
      </c>
      <c r="W19" s="120">
        <v>-0.60680004790071052</v>
      </c>
      <c r="X19" s="120">
        <v>-1.0546604279004861</v>
      </c>
      <c r="Y19" s="120">
        <v>-0.10351641790059452</v>
      </c>
      <c r="Z19" s="120">
        <v>7.628863682099758</v>
      </c>
      <c r="AA19" s="120">
        <v>7.7344225020998119</v>
      </c>
      <c r="AB19" s="120">
        <v>8.4129392321002427</v>
      </c>
      <c r="AC19" s="120">
        <v>8.5688241699988463</v>
      </c>
      <c r="AD19" s="120">
        <v>-0.12566554999916674</v>
      </c>
      <c r="AE19" s="120">
        <v>2.1372355000002714</v>
      </c>
      <c r="AF19" s="120">
        <v>4.6067707400008437</v>
      </c>
      <c r="AG19" s="120">
        <v>5.3670061100002471</v>
      </c>
      <c r="AH19" s="120">
        <v>2.2545178400003776</v>
      </c>
      <c r="AI19" s="120">
        <v>11.6896274800001</v>
      </c>
      <c r="AJ19" s="120">
        <v>13.884470049999722</v>
      </c>
      <c r="AK19" s="120">
        <v>16.498117780645003</v>
      </c>
      <c r="AL19" s="120">
        <v>-0.28729787000014151</v>
      </c>
    </row>
    <row r="20" spans="1:38" ht="15.05" customHeight="1" x14ac:dyDescent="0.2">
      <c r="A20" s="7" t="s">
        <v>113</v>
      </c>
      <c r="B20" s="120">
        <v>-36.737000000000002</v>
      </c>
      <c r="C20" s="120">
        <v>-58.549326894200007</v>
      </c>
      <c r="D20" s="120">
        <v>-751.26099999999997</v>
      </c>
      <c r="E20" s="120">
        <v>-833.45465063799975</v>
      </c>
      <c r="F20" s="120">
        <v>37.172750730000075</v>
      </c>
      <c r="G20" s="120">
        <v>8.8731543899999146</v>
      </c>
      <c r="H20" s="120">
        <v>-8.9007179700000201</v>
      </c>
      <c r="I20" s="120">
        <v>15.572028799999998</v>
      </c>
      <c r="J20" s="120">
        <v>-7.4050000000000002</v>
      </c>
      <c r="K20" s="120">
        <v>-40.884999999999998</v>
      </c>
      <c r="L20" s="120">
        <v>-54.180992040000007</v>
      </c>
      <c r="M20" s="120">
        <v>-26.766762960000111</v>
      </c>
      <c r="N20" s="120">
        <v>-5.9559228599999994</v>
      </c>
      <c r="O20" s="120">
        <v>-18.480585350000037</v>
      </c>
      <c r="P20" s="120">
        <v>-25.869390930000058</v>
      </c>
      <c r="Q20" s="120">
        <v>-34.981402399999986</v>
      </c>
      <c r="R20" s="120">
        <v>-3.8638319999999835</v>
      </c>
      <c r="S20" s="120">
        <v>-64.60868124000001</v>
      </c>
      <c r="T20" s="120">
        <v>-64.006888790000033</v>
      </c>
      <c r="U20" s="120">
        <v>-61.806466023534313</v>
      </c>
      <c r="V20" s="120">
        <v>-8.7709922900000041</v>
      </c>
      <c r="W20" s="120">
        <v>-41.313512350000082</v>
      </c>
      <c r="X20" s="120">
        <v>-433.95142189499967</v>
      </c>
      <c r="Y20" s="120">
        <v>-401.9245487849999</v>
      </c>
      <c r="Z20" s="120">
        <v>-1.3521737670000111</v>
      </c>
      <c r="AA20" s="120">
        <v>-5.2118237349999941</v>
      </c>
      <c r="AB20" s="120">
        <v>-13.431253565000018</v>
      </c>
      <c r="AC20" s="120">
        <v>-15.933330950000059</v>
      </c>
      <c r="AD20" s="120">
        <v>-3.0251713299999996</v>
      </c>
      <c r="AE20" s="120">
        <v>-9.0701748199999876</v>
      </c>
      <c r="AF20" s="120">
        <v>-14.153000329621502</v>
      </c>
      <c r="AG20" s="120">
        <v>-32.471643822473624</v>
      </c>
      <c r="AH20" s="120">
        <v>-17.43596715</v>
      </c>
      <c r="AI20" s="120">
        <v>-58.877120820000002</v>
      </c>
      <c r="AJ20" s="120">
        <v>-62.631204448652589</v>
      </c>
      <c r="AK20" s="120">
        <v>-62.760536309652615</v>
      </c>
      <c r="AL20" s="120">
        <v>1.5623237199999997</v>
      </c>
    </row>
    <row r="21" spans="1:38" ht="15.05" customHeight="1" x14ac:dyDescent="0.2">
      <c r="A21" s="29" t="s">
        <v>114</v>
      </c>
      <c r="B21" s="122">
        <v>64.262</v>
      </c>
      <c r="C21" s="122">
        <v>19.558166641015433</v>
      </c>
      <c r="D21" s="122">
        <v>-2423.4759999999997</v>
      </c>
      <c r="E21" s="122">
        <v>-2797.3204513752016</v>
      </c>
      <c r="F21" s="122">
        <v>21.261442076024558</v>
      </c>
      <c r="G21" s="122">
        <v>33.499677708183214</v>
      </c>
      <c r="H21" s="122">
        <v>-46.265460364574267</v>
      </c>
      <c r="I21" s="122">
        <v>-9.1312120464315925</v>
      </c>
      <c r="J21" s="122">
        <v>176.78943700000005</v>
      </c>
      <c r="K21" s="122">
        <v>163.64648697999993</v>
      </c>
      <c r="L21" s="122">
        <v>149.57288954193595</v>
      </c>
      <c r="M21" s="122">
        <v>117.72356677828233</v>
      </c>
      <c r="N21" s="122">
        <v>78.720068160611135</v>
      </c>
      <c r="O21" s="122">
        <v>136.40264948009022</v>
      </c>
      <c r="P21" s="122">
        <v>176.10940291690318</v>
      </c>
      <c r="Q21" s="122">
        <v>41.067867734939249</v>
      </c>
      <c r="R21" s="122">
        <v>47.842152943472847</v>
      </c>
      <c r="S21" s="122">
        <v>80.061828743993203</v>
      </c>
      <c r="T21" s="122">
        <v>120.6549841413383</v>
      </c>
      <c r="U21" s="122">
        <v>151.1012426121431</v>
      </c>
      <c r="V21" s="122">
        <v>37.479631056663699</v>
      </c>
      <c r="W21" s="122">
        <v>73.908125519937144</v>
      </c>
      <c r="X21" s="122">
        <v>-462.77240071615051</v>
      </c>
      <c r="Y21" s="122">
        <v>-454.40986892419238</v>
      </c>
      <c r="Z21" s="122">
        <v>40.69291913390186</v>
      </c>
      <c r="AA21" s="122">
        <v>102.78879321601752</v>
      </c>
      <c r="AB21" s="122">
        <v>138.4070795291575</v>
      </c>
      <c r="AC21" s="122">
        <v>137.88598924408504</v>
      </c>
      <c r="AD21" s="122">
        <v>28.486019935393518</v>
      </c>
      <c r="AE21" s="122">
        <v>90.018595632167461</v>
      </c>
      <c r="AF21" s="122">
        <v>121.44608385640637</v>
      </c>
      <c r="AG21" s="122">
        <v>132.69940188328755</v>
      </c>
      <c r="AH21" s="122">
        <v>27.514060485300465</v>
      </c>
      <c r="AI21" s="122">
        <v>52.742741084738995</v>
      </c>
      <c r="AJ21" s="122">
        <v>79.812290853202938</v>
      </c>
      <c r="AK21" s="122">
        <v>61.084086771668758</v>
      </c>
      <c r="AL21" s="122">
        <v>35.704572731778256</v>
      </c>
    </row>
    <row r="22" spans="1:38" ht="15.05" customHeight="1" x14ac:dyDescent="0.2">
      <c r="A22" s="7" t="s">
        <v>115</v>
      </c>
      <c r="B22" s="120">
        <v>4.0679999999999996</v>
      </c>
      <c r="C22" s="120">
        <v>1.7815873099700004</v>
      </c>
      <c r="D22" s="120">
        <v>-720.92499999999995</v>
      </c>
      <c r="E22" s="120">
        <v>-864.60913932879248</v>
      </c>
      <c r="F22" s="120">
        <v>-9.563745938738105</v>
      </c>
      <c r="G22" s="120">
        <v>-19.386069212857155</v>
      </c>
      <c r="H22" s="120">
        <v>-53.58525141452381</v>
      </c>
      <c r="I22" s="120">
        <v>-46.245301049142867</v>
      </c>
      <c r="J22" s="120">
        <v>50.958331100000002</v>
      </c>
      <c r="K22" s="120">
        <v>40.746346094000003</v>
      </c>
      <c r="L22" s="120">
        <v>28.150810414678592</v>
      </c>
      <c r="M22" s="120">
        <v>9.6854106441429337</v>
      </c>
      <c r="N22" s="120">
        <v>19.280628416428534</v>
      </c>
      <c r="O22" s="120">
        <v>14.998476288999964</v>
      </c>
      <c r="P22" s="120">
        <v>14.775058172249917</v>
      </c>
      <c r="Q22" s="120">
        <v>-70.958602382714389</v>
      </c>
      <c r="R22" s="120">
        <v>14.464602430249874</v>
      </c>
      <c r="S22" s="120">
        <v>17.163127933913941</v>
      </c>
      <c r="T22" s="120">
        <v>30.362915094564528</v>
      </c>
      <c r="U22" s="120">
        <v>48.395327876502968</v>
      </c>
      <c r="V22" s="120">
        <v>10.183004253749992</v>
      </c>
      <c r="W22" s="120">
        <v>13.355414145700056</v>
      </c>
      <c r="X22" s="120">
        <v>-149.25748878999994</v>
      </c>
      <c r="Y22" s="120">
        <v>-152.04797371455572</v>
      </c>
      <c r="Z22" s="120">
        <v>11.248739616180018</v>
      </c>
      <c r="AA22" s="120">
        <v>18.453899924179986</v>
      </c>
      <c r="AB22" s="120">
        <v>28.398876021743938</v>
      </c>
      <c r="AC22" s="120">
        <v>29.948236966609819</v>
      </c>
      <c r="AD22" s="120">
        <v>7.4333137150000663</v>
      </c>
      <c r="AE22" s="120">
        <v>17.384043802000075</v>
      </c>
      <c r="AF22" s="120">
        <v>25.321328950000055</v>
      </c>
      <c r="AG22" s="120">
        <v>22.313399351420017</v>
      </c>
      <c r="AH22" s="120">
        <v>7.9619881144285793</v>
      </c>
      <c r="AI22" s="120">
        <v>11.688023807028548</v>
      </c>
      <c r="AJ22" s="120">
        <v>20.776857967428569</v>
      </c>
      <c r="AK22" s="120">
        <v>20.250717121147467</v>
      </c>
      <c r="AL22" s="120">
        <v>13.014235393153518</v>
      </c>
    </row>
    <row r="23" spans="1:38" ht="15.05" customHeight="1" x14ac:dyDescent="0.2">
      <c r="A23" s="143" t="s">
        <v>257</v>
      </c>
      <c r="B23" s="144"/>
      <c r="C23" s="144"/>
      <c r="D23" s="144"/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4">
        <v>-2.0922825500000002</v>
      </c>
      <c r="AC23" s="144">
        <v>2.0798661199999993</v>
      </c>
      <c r="AD23" s="144">
        <v>-1.1974359999999974E-2</v>
      </c>
      <c r="AE23" s="144">
        <v>-4.9445750000000004E-2</v>
      </c>
      <c r="AF23" s="144">
        <v>4.2201690000000042E-2</v>
      </c>
      <c r="AG23" s="144">
        <v>0.28602168999999988</v>
      </c>
      <c r="AH23" s="144">
        <v>-0.12126917999999991</v>
      </c>
      <c r="AI23" s="144">
        <v>0</v>
      </c>
      <c r="AJ23" s="144">
        <v>-0.24501047599999998</v>
      </c>
      <c r="AK23" s="144">
        <v>0</v>
      </c>
      <c r="AL23" s="144">
        <v>0</v>
      </c>
    </row>
    <row r="24" spans="1:38" ht="15.05" customHeight="1" x14ac:dyDescent="0.2">
      <c r="A24" s="29" t="s">
        <v>116</v>
      </c>
      <c r="B24" s="122">
        <v>60.194000000000003</v>
      </c>
      <c r="C24" s="122">
        <v>17.77657932723066</v>
      </c>
      <c r="D24" s="122">
        <v>-1702.5509999999999</v>
      </c>
      <c r="E24" s="122">
        <v>-1932.7113120646234</v>
      </c>
      <c r="F24" s="122">
        <v>30.825188006547759</v>
      </c>
      <c r="G24" s="122">
        <v>52.885746913725526</v>
      </c>
      <c r="H24" s="122">
        <v>7.3197910476348396</v>
      </c>
      <c r="I24" s="122">
        <v>37.114088999396373</v>
      </c>
      <c r="J24" s="122">
        <v>125.8311059</v>
      </c>
      <c r="K24" s="122">
        <v>122.90014088599997</v>
      </c>
      <c r="L24" s="122">
        <v>121.42207912394257</v>
      </c>
      <c r="M24" s="122">
        <v>108.03815612582424</v>
      </c>
      <c r="N24" s="122">
        <v>59.439439735867751</v>
      </c>
      <c r="O24" s="122">
        <v>121.40417318277551</v>
      </c>
      <c r="P24" s="122">
        <v>161.33434473633829</v>
      </c>
      <c r="Q24" s="122">
        <v>112.0264701163388</v>
      </c>
      <c r="R24" s="122">
        <v>33.377550511908133</v>
      </c>
      <c r="S24" s="122">
        <v>62.898700808764318</v>
      </c>
      <c r="T24" s="122">
        <v>90.292069045459129</v>
      </c>
      <c r="U24" s="122">
        <v>102.70591473432519</v>
      </c>
      <c r="V24" s="122">
        <v>27.296626801598858</v>
      </c>
      <c r="W24" s="122">
        <v>60.552711372922197</v>
      </c>
      <c r="X24" s="122">
        <v>-313.51491192746516</v>
      </c>
      <c r="Y24" s="122">
        <v>-302.36189520709399</v>
      </c>
      <c r="Z24" s="122">
        <v>29.444179520264573</v>
      </c>
      <c r="AA24" s="122">
        <v>84.368772783237603</v>
      </c>
      <c r="AB24" s="122">
        <v>107.91592095881373</v>
      </c>
      <c r="AC24" s="122">
        <v>110.01761841823686</v>
      </c>
      <c r="AD24" s="122">
        <v>21.040731872274367</v>
      </c>
      <c r="AE24" s="122">
        <v>72.585106085408356</v>
      </c>
      <c r="AF24" s="122">
        <v>96.166956615162036</v>
      </c>
      <c r="AG24" s="122">
        <v>110.67202427078459</v>
      </c>
      <c r="AH24" s="122">
        <v>19.430803227404141</v>
      </c>
      <c r="AI24" s="122">
        <v>40.811451320375582</v>
      </c>
      <c r="AJ24" s="122">
        <v>58.790422448082346</v>
      </c>
      <c r="AK24" s="122">
        <v>40.833369700161597</v>
      </c>
      <c r="AL24" s="122">
        <v>22.690337353385047</v>
      </c>
    </row>
    <row r="25" spans="1:38" ht="15.05" customHeight="1" x14ac:dyDescent="0.2">
      <c r="A25" s="29" t="s">
        <v>117</v>
      </c>
      <c r="B25" s="122">
        <v>61.314</v>
      </c>
      <c r="C25" s="122">
        <v>20.533993209002229</v>
      </c>
      <c r="D25" s="122">
        <v>-1622.56</v>
      </c>
      <c r="E25" s="122">
        <v>-1833.6366767343231</v>
      </c>
      <c r="F25" s="122">
        <v>33.451628530180201</v>
      </c>
      <c r="G25" s="122">
        <v>51.850579945235829</v>
      </c>
      <c r="H25" s="122">
        <v>14.472128743302155</v>
      </c>
      <c r="I25" s="122">
        <v>48.169774862431119</v>
      </c>
      <c r="J25" s="122">
        <v>121.349</v>
      </c>
      <c r="K25" s="122">
        <v>120.98399999999999</v>
      </c>
      <c r="L25" s="122">
        <v>123.441</v>
      </c>
      <c r="M25" s="122">
        <v>116.96179224610621</v>
      </c>
      <c r="N25" s="122">
        <v>57.142000000000003</v>
      </c>
      <c r="O25" s="122">
        <v>125.18681950834117</v>
      </c>
      <c r="P25" s="122">
        <v>166.74942190062038</v>
      </c>
      <c r="Q25" s="122">
        <v>128.54753703695854</v>
      </c>
      <c r="R25" s="122">
        <v>38.235351369715218</v>
      </c>
      <c r="S25" s="122">
        <v>73.146388489158667</v>
      </c>
      <c r="T25" s="122">
        <v>99.997951086907364</v>
      </c>
      <c r="U25" s="122">
        <v>128.80827278845996</v>
      </c>
      <c r="V25" s="122">
        <v>32.353488601359828</v>
      </c>
      <c r="W25" s="122">
        <v>67.465424854019872</v>
      </c>
      <c r="X25" s="122">
        <v>-269.86144081666134</v>
      </c>
      <c r="Y25" s="122">
        <v>-258.70564519173098</v>
      </c>
      <c r="Z25" s="122">
        <v>29.444192639228341</v>
      </c>
      <c r="AA25" s="122">
        <v>84.368806032454017</v>
      </c>
      <c r="AB25" s="122">
        <v>107.91602040737894</v>
      </c>
      <c r="AC25" s="122">
        <v>110.01804965346295</v>
      </c>
      <c r="AD25" s="122">
        <v>21.040736320047543</v>
      </c>
      <c r="AE25" s="122">
        <v>72.585128672011308</v>
      </c>
      <c r="AF25" s="122">
        <v>96.166932238842762</v>
      </c>
      <c r="AG25" s="122">
        <v>110.67202174847401</v>
      </c>
      <c r="AH25" s="122">
        <v>19.430821698627941</v>
      </c>
      <c r="AI25" s="122">
        <v>40.811482261862317</v>
      </c>
      <c r="AJ25" s="122">
        <v>58.790219217668358</v>
      </c>
      <c r="AK25" s="122">
        <v>40.834865256677752</v>
      </c>
      <c r="AL25" s="122">
        <v>22.690339668088026</v>
      </c>
    </row>
    <row r="26" spans="1:38" x14ac:dyDescent="0.2">
      <c r="A26" s="175" t="s">
        <v>281</v>
      </c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65"/>
      <c r="AE26" s="165"/>
      <c r="AF26" s="24"/>
      <c r="AG26" s="24"/>
      <c r="AH26" s="24"/>
      <c r="AI26" s="24"/>
      <c r="AJ26" s="24"/>
    </row>
    <row r="27" spans="1:38" s="173" customFormat="1" x14ac:dyDescent="0.2">
      <c r="A27" s="169" t="s">
        <v>274</v>
      </c>
      <c r="B27" s="171">
        <f t="shared" ref="B27:D27" si="0">+B2</f>
        <v>40999</v>
      </c>
      <c r="C27" s="171">
        <f t="shared" si="0"/>
        <v>41090</v>
      </c>
      <c r="D27" s="171">
        <f t="shared" si="0"/>
        <v>41182</v>
      </c>
      <c r="E27" s="172">
        <v>41274</v>
      </c>
      <c r="F27" s="172">
        <v>41364</v>
      </c>
      <c r="G27" s="172">
        <v>41455</v>
      </c>
      <c r="H27" s="172">
        <v>41547</v>
      </c>
      <c r="I27" s="172">
        <v>41639</v>
      </c>
      <c r="J27" s="172">
        <v>41729</v>
      </c>
      <c r="K27" s="172">
        <v>41820</v>
      </c>
      <c r="L27" s="172">
        <v>41912</v>
      </c>
      <c r="M27" s="172">
        <v>42004</v>
      </c>
      <c r="N27" s="172">
        <v>42094</v>
      </c>
      <c r="O27" s="172">
        <v>42185</v>
      </c>
      <c r="P27" s="172">
        <v>42277</v>
      </c>
      <c r="Q27" s="189">
        <v>42369</v>
      </c>
      <c r="R27" s="189">
        <v>42460</v>
      </c>
      <c r="S27" s="189">
        <v>42551</v>
      </c>
      <c r="T27" s="189">
        <v>42643</v>
      </c>
      <c r="U27" s="189">
        <v>42735</v>
      </c>
      <c r="V27" s="189">
        <v>42825</v>
      </c>
      <c r="W27" s="189">
        <v>42916</v>
      </c>
      <c r="X27" s="189">
        <v>43008</v>
      </c>
      <c r="Y27" s="189">
        <v>43100</v>
      </c>
      <c r="Z27" s="189">
        <v>43190</v>
      </c>
      <c r="AA27" s="189">
        <v>43281</v>
      </c>
      <c r="AB27" s="189">
        <v>43373</v>
      </c>
      <c r="AC27" s="189">
        <v>43465</v>
      </c>
      <c r="AD27" s="189">
        <v>43555</v>
      </c>
      <c r="AE27" s="189">
        <v>43646</v>
      </c>
      <c r="AF27" s="189">
        <v>43738</v>
      </c>
      <c r="AG27" s="189">
        <v>43830</v>
      </c>
      <c r="AH27" s="189">
        <v>43921</v>
      </c>
      <c r="AI27" s="189">
        <v>44012</v>
      </c>
      <c r="AJ27" s="189">
        <v>44104</v>
      </c>
      <c r="AK27" s="189">
        <v>44196</v>
      </c>
      <c r="AL27" s="189">
        <v>44286</v>
      </c>
    </row>
    <row r="28" spans="1:38" x14ac:dyDescent="0.2">
      <c r="A28" s="168" t="s">
        <v>97</v>
      </c>
      <c r="B28" s="170">
        <v>254.21542690505069</v>
      </c>
      <c r="C28" s="170">
        <v>366.7597727979084</v>
      </c>
      <c r="D28" s="170">
        <v>347.29822720209165</v>
      </c>
      <c r="E28" s="170">
        <v>315.8922649821061</v>
      </c>
      <c r="F28" s="170">
        <v>290.83307836989979</v>
      </c>
      <c r="G28" s="170">
        <v>277.28486411850668</v>
      </c>
      <c r="H28" s="170">
        <v>262.64981430977059</v>
      </c>
      <c r="I28" s="170">
        <v>257.43616282127641</v>
      </c>
      <c r="J28" s="170">
        <v>243.791</v>
      </c>
      <c r="K28" s="170">
        <v>237.06799999999998</v>
      </c>
      <c r="L28" s="170">
        <v>235.00752512998719</v>
      </c>
      <c r="M28" s="170">
        <v>227.8690822198829</v>
      </c>
      <c r="N28" s="170">
        <v>211.5988440593041</v>
      </c>
      <c r="O28" s="170">
        <v>189.3262491535292</v>
      </c>
      <c r="P28" s="170">
        <v>179.71155751197637</v>
      </c>
      <c r="Q28" s="254">
        <v>177.06040496852393</v>
      </c>
      <c r="R28" s="254">
        <v>164.23438589491664</v>
      </c>
      <c r="S28" s="254">
        <v>151.46080810191663</v>
      </c>
      <c r="T28" s="254">
        <v>145.61801312897131</v>
      </c>
      <c r="U28" s="254">
        <v>143.56031388494551</v>
      </c>
      <c r="V28" s="254">
        <v>130.23713785575001</v>
      </c>
      <c r="W28" s="254">
        <v>123.97828904930068</v>
      </c>
      <c r="X28" s="254">
        <v>123.88321747694928</v>
      </c>
      <c r="Y28" s="254">
        <v>127.33762169800002</v>
      </c>
      <c r="Z28" s="254">
        <v>127.26016379393364</v>
      </c>
      <c r="AA28" s="254">
        <v>140.31271713005691</v>
      </c>
      <c r="AB28" s="254">
        <v>135.01410468834013</v>
      </c>
      <c r="AC28" s="254">
        <v>138.77638700995186</v>
      </c>
      <c r="AD28" s="254">
        <v>133.92537519250001</v>
      </c>
      <c r="AE28" s="254">
        <v>137.59936843400001</v>
      </c>
      <c r="AF28" s="254">
        <v>136.58071530999999</v>
      </c>
      <c r="AG28" s="254">
        <v>140.22250849000002</v>
      </c>
      <c r="AH28" s="254">
        <v>153.63176696000005</v>
      </c>
      <c r="AI28" s="254">
        <v>139.81496702999999</v>
      </c>
      <c r="AJ28" s="254">
        <v>143.10867404999999</v>
      </c>
      <c r="AK28" s="254">
        <v>146.06890332000017</v>
      </c>
      <c r="AL28" s="254">
        <v>141.97031712</v>
      </c>
    </row>
    <row r="29" spans="1:38" x14ac:dyDescent="0.2">
      <c r="A29" s="7" t="s">
        <v>98</v>
      </c>
      <c r="B29" s="121">
        <v>52.127143345050705</v>
      </c>
      <c r="C29" s="121">
        <v>228.89255676751171</v>
      </c>
      <c r="D29" s="121">
        <v>207.42244323248832</v>
      </c>
      <c r="E29" s="121">
        <v>200.09434083233714</v>
      </c>
      <c r="F29" s="121">
        <v>183.95500845043276</v>
      </c>
      <c r="G29" s="121">
        <v>164.07280799967342</v>
      </c>
      <c r="H29" s="121">
        <v>167.96813586177603</v>
      </c>
      <c r="I29" s="121">
        <v>157.37629605757138</v>
      </c>
      <c r="J29" s="121">
        <v>140.863</v>
      </c>
      <c r="K29" s="121">
        <v>122.30099999999999</v>
      </c>
      <c r="L29" s="121">
        <v>113.59109423998729</v>
      </c>
      <c r="M29" s="121">
        <v>96.321386069882578</v>
      </c>
      <c r="N29" s="121">
        <v>81.971452219304012</v>
      </c>
      <c r="O29" s="121">
        <v>67.454716413529326</v>
      </c>
      <c r="P29" s="121">
        <v>60.061764051976184</v>
      </c>
      <c r="Q29" s="120">
        <v>53.923009478523824</v>
      </c>
      <c r="R29" s="120">
        <v>47.819925414916668</v>
      </c>
      <c r="S29" s="120">
        <v>40.334347791916656</v>
      </c>
      <c r="T29" s="120">
        <v>34.542623328971203</v>
      </c>
      <c r="U29" s="120">
        <v>27.751326854945475</v>
      </c>
      <c r="V29" s="120">
        <v>28.052023065749999</v>
      </c>
      <c r="W29" s="120">
        <v>24.075120279300705</v>
      </c>
      <c r="X29" s="120">
        <v>23.46965160550004</v>
      </c>
      <c r="Y29" s="120">
        <v>23.930601650666645</v>
      </c>
      <c r="Z29" s="120">
        <v>22.574992453933621</v>
      </c>
      <c r="AA29" s="120">
        <v>24.077096860056908</v>
      </c>
      <c r="AB29" s="120">
        <v>20.500906008340095</v>
      </c>
      <c r="AC29" s="120">
        <v>21.688212879951973</v>
      </c>
      <c r="AD29" s="120">
        <v>20.2591183925</v>
      </c>
      <c r="AE29" s="120">
        <v>21.290248813999995</v>
      </c>
      <c r="AF29" s="120">
        <v>20.241121950000007</v>
      </c>
      <c r="AG29" s="120">
        <v>19.700198909999983</v>
      </c>
      <c r="AH29" s="120">
        <v>17.122847199999999</v>
      </c>
      <c r="AI29" s="120">
        <v>17.474855650000006</v>
      </c>
      <c r="AJ29" s="120">
        <v>18.170845090000011</v>
      </c>
      <c r="AK29" s="120">
        <v>18.086506489999987</v>
      </c>
      <c r="AL29" s="120">
        <v>17.43291984</v>
      </c>
    </row>
    <row r="30" spans="1:38" x14ac:dyDescent="0.2">
      <c r="A30" s="29" t="s">
        <v>99</v>
      </c>
      <c r="B30" s="123">
        <v>202.08828355999998</v>
      </c>
      <c r="C30" s="123">
        <v>137.86721603039669</v>
      </c>
      <c r="D30" s="123">
        <v>139.87578396960333</v>
      </c>
      <c r="E30" s="123">
        <v>115.79792414976896</v>
      </c>
      <c r="F30" s="123">
        <v>106.87806991946704</v>
      </c>
      <c r="G30" s="123">
        <v>113.21205611883326</v>
      </c>
      <c r="H30" s="123">
        <v>94.681678447994557</v>
      </c>
      <c r="I30" s="123">
        <v>100.05986676370503</v>
      </c>
      <c r="J30" s="123">
        <v>102.928</v>
      </c>
      <c r="K30" s="123">
        <v>114.767</v>
      </c>
      <c r="L30" s="123">
        <v>121.4164308899999</v>
      </c>
      <c r="M30" s="123">
        <v>131.54769615000032</v>
      </c>
      <c r="N30" s="123">
        <v>129.62739184000009</v>
      </c>
      <c r="O30" s="123">
        <v>121.87153273999988</v>
      </c>
      <c r="P30" s="123">
        <v>119.64979346000021</v>
      </c>
      <c r="Q30" s="122">
        <v>123.13739549000007</v>
      </c>
      <c r="R30" s="122">
        <v>116.41446047999997</v>
      </c>
      <c r="S30" s="122">
        <v>111.12646030999997</v>
      </c>
      <c r="T30" s="122">
        <v>111.07538980000012</v>
      </c>
      <c r="U30" s="122">
        <v>115.80898703000003</v>
      </c>
      <c r="V30" s="122">
        <v>102.18511479</v>
      </c>
      <c r="W30" s="122">
        <v>99.903168769999979</v>
      </c>
      <c r="X30" s="122">
        <v>100.41356587144924</v>
      </c>
      <c r="Y30" s="122">
        <v>103.40702004733339</v>
      </c>
      <c r="Z30" s="122">
        <v>104.68517134000002</v>
      </c>
      <c r="AA30" s="122">
        <v>116.23562027000001</v>
      </c>
      <c r="AB30" s="122">
        <v>114.51319868000002</v>
      </c>
      <c r="AC30" s="122">
        <v>117.08817412999989</v>
      </c>
      <c r="AD30" s="122">
        <v>113.66625680000001</v>
      </c>
      <c r="AE30" s="122">
        <v>116.30911962000002</v>
      </c>
      <c r="AF30" s="122">
        <v>116.33959335999998</v>
      </c>
      <c r="AG30" s="122">
        <v>120.52230958000004</v>
      </c>
      <c r="AH30" s="122">
        <v>136.50891976000005</v>
      </c>
      <c r="AI30" s="122">
        <v>122.34011137999998</v>
      </c>
      <c r="AJ30" s="122">
        <v>124.93782895999998</v>
      </c>
      <c r="AK30" s="122">
        <v>127.98239683000018</v>
      </c>
      <c r="AL30" s="122">
        <v>124.53739728000001</v>
      </c>
    </row>
    <row r="31" spans="1:38" x14ac:dyDescent="0.2">
      <c r="A31" s="7" t="s">
        <v>100</v>
      </c>
      <c r="B31" s="121">
        <v>1.5325063399000001</v>
      </c>
      <c r="C31" s="121">
        <v>20.941855051863001</v>
      </c>
      <c r="D31" s="121">
        <v>2.1741449481369983</v>
      </c>
      <c r="E31" s="121">
        <v>0.98743377836398594</v>
      </c>
      <c r="F31" s="121">
        <v>3.6270824299999993</v>
      </c>
      <c r="G31" s="121">
        <v>1.60941584</v>
      </c>
      <c r="H31" s="121">
        <v>2.9191679800000001</v>
      </c>
      <c r="I31" s="121">
        <v>6.6563549999983707E-2</v>
      </c>
      <c r="J31" s="121">
        <v>0.224</v>
      </c>
      <c r="K31" s="121">
        <v>8.8999999999999996E-2</v>
      </c>
      <c r="L31" s="121">
        <v>1.0837189499999993</v>
      </c>
      <c r="M31" s="121">
        <v>9.0757390400000038</v>
      </c>
      <c r="N31" s="121">
        <v>0.10483502</v>
      </c>
      <c r="O31" s="121">
        <v>1.0307627099999999</v>
      </c>
      <c r="P31" s="121">
        <v>6.4504199999999567E-3</v>
      </c>
      <c r="Q31" s="120">
        <v>4.7374345200000025</v>
      </c>
      <c r="R31" s="120">
        <v>0.15276179999999984</v>
      </c>
      <c r="S31" s="120">
        <v>1.0155329899999992</v>
      </c>
      <c r="T31" s="120">
        <v>1.6741636500000003</v>
      </c>
      <c r="U31" s="120">
        <v>-2.2999999860218168E-7</v>
      </c>
      <c r="V31" s="120">
        <v>0.26998531989999996</v>
      </c>
      <c r="W31" s="120">
        <v>1.2625210200000001</v>
      </c>
      <c r="X31" s="120">
        <v>0</v>
      </c>
      <c r="Y31" s="120">
        <v>0.83468293999999221</v>
      </c>
      <c r="Z31" s="120">
        <v>0.46325250000000001</v>
      </c>
      <c r="AA31" s="120">
        <v>4.0107837899999987</v>
      </c>
      <c r="AB31" s="120">
        <v>0.28552044000000087</v>
      </c>
      <c r="AC31" s="120">
        <v>0.80563834029999803</v>
      </c>
      <c r="AD31" s="120">
        <v>5.3392692899999998</v>
      </c>
      <c r="AE31" s="120">
        <v>0.26655092000000113</v>
      </c>
      <c r="AF31" s="120">
        <v>0.14968105000000076</v>
      </c>
      <c r="AG31" s="120">
        <v>1.7709951086999958</v>
      </c>
      <c r="AH31" s="120">
        <v>0.19193067999999999</v>
      </c>
      <c r="AI31" s="120">
        <v>9.1039399999991999E-3</v>
      </c>
      <c r="AJ31" s="120">
        <v>0.12936982169999742</v>
      </c>
      <c r="AK31" s="120">
        <v>1.2960353689999877</v>
      </c>
      <c r="AL31" s="120">
        <v>7.4180860000000001E-2</v>
      </c>
    </row>
    <row r="32" spans="1:38" x14ac:dyDescent="0.2">
      <c r="A32" s="7" t="s">
        <v>101</v>
      </c>
      <c r="B32" s="121">
        <v>25.343463527136514</v>
      </c>
      <c r="C32" s="121">
        <v>-1.3537961819192661</v>
      </c>
      <c r="D32" s="121">
        <v>2.5967961819192658</v>
      </c>
      <c r="E32" s="121">
        <v>0.57583369716593635</v>
      </c>
      <c r="F32" s="121">
        <v>1.161511569175913</v>
      </c>
      <c r="G32" s="121">
        <v>14.533504524776381</v>
      </c>
      <c r="H32" s="121">
        <v>5.9411520676361533</v>
      </c>
      <c r="I32" s="121">
        <v>16.231340419122741</v>
      </c>
      <c r="J32" s="121">
        <v>5.3140000000000001</v>
      </c>
      <c r="K32" s="121">
        <v>11.931000000000001</v>
      </c>
      <c r="L32" s="121">
        <v>11.877113315107152</v>
      </c>
      <c r="M32" s="121">
        <v>5.0491722881321017</v>
      </c>
      <c r="N32" s="121">
        <v>13.248127861282478</v>
      </c>
      <c r="O32" s="121">
        <v>69.711046472908208</v>
      </c>
      <c r="P32" s="121">
        <v>2.4524435173124743</v>
      </c>
      <c r="Q32" s="120">
        <v>4.1750066612499097</v>
      </c>
      <c r="R32" s="120">
        <v>-0.9674253519269993</v>
      </c>
      <c r="S32" s="120">
        <v>21.12904200164061</v>
      </c>
      <c r="T32" s="120">
        <v>0.26193490517632867</v>
      </c>
      <c r="U32" s="120">
        <v>2.6482819682109202</v>
      </c>
      <c r="V32" s="120">
        <v>2.4440223063635997</v>
      </c>
      <c r="W32" s="120">
        <v>22.899441220772914</v>
      </c>
      <c r="X32" s="120">
        <v>3.7857284724630382</v>
      </c>
      <c r="Y32" s="120">
        <v>15.045101749510433</v>
      </c>
      <c r="Z32" s="120">
        <v>1.9849682354016003</v>
      </c>
      <c r="AA32" s="120">
        <v>22.163433535115683</v>
      </c>
      <c r="AB32" s="120">
        <v>2.3788961712604006</v>
      </c>
      <c r="AC32" s="120">
        <v>3.2351493044063915</v>
      </c>
      <c r="AD32" s="120">
        <v>1.9904448753943615</v>
      </c>
      <c r="AE32" s="120">
        <v>21.166873616773373</v>
      </c>
      <c r="AF32" s="120">
        <v>3.1518770838610468</v>
      </c>
      <c r="AG32" s="120">
        <v>4.1646729134292766</v>
      </c>
      <c r="AH32" s="120">
        <v>0.21788112387229661</v>
      </c>
      <c r="AI32" s="120">
        <v>24.572947727438372</v>
      </c>
      <c r="AJ32" s="120">
        <v>4.5829212571177242</v>
      </c>
      <c r="AK32" s="120">
        <v>4.8291643149807895</v>
      </c>
      <c r="AL32" s="120">
        <v>2.5849581503496051</v>
      </c>
    </row>
    <row r="33" spans="1:38" x14ac:dyDescent="0.2">
      <c r="A33" s="7" t="s">
        <v>102</v>
      </c>
      <c r="B33" s="121">
        <v>89.37372517</v>
      </c>
      <c r="C33" s="121">
        <v>52.285545070002996</v>
      </c>
      <c r="D33" s="121">
        <v>84.445454929996998</v>
      </c>
      <c r="E33" s="121">
        <v>49.74308672295399</v>
      </c>
      <c r="F33" s="121">
        <v>74.000249732740642</v>
      </c>
      <c r="G33" s="121">
        <v>40.077329041329008</v>
      </c>
      <c r="H33" s="121">
        <v>43.593688488083302</v>
      </c>
      <c r="I33" s="121">
        <v>57.334833317847028</v>
      </c>
      <c r="J33" s="121">
        <v>50.427</v>
      </c>
      <c r="K33" s="121">
        <v>50.387999999999998</v>
      </c>
      <c r="L33" s="121">
        <v>46.072460450000023</v>
      </c>
      <c r="M33" s="121">
        <v>39.674214879999937</v>
      </c>
      <c r="N33" s="121">
        <v>48.388235690000002</v>
      </c>
      <c r="O33" s="121">
        <v>42.848389927999975</v>
      </c>
      <c r="P33" s="121">
        <v>43.153599811999982</v>
      </c>
      <c r="Q33" s="120">
        <v>48.404479330000015</v>
      </c>
      <c r="R33" s="120">
        <v>48.837283430000014</v>
      </c>
      <c r="S33" s="120">
        <v>44.513136779999982</v>
      </c>
      <c r="T33" s="120">
        <v>43.486060379999955</v>
      </c>
      <c r="U33" s="120">
        <v>45.324236567000014</v>
      </c>
      <c r="V33" s="120">
        <v>43.127572560000004</v>
      </c>
      <c r="W33" s="120">
        <v>46.246152609999996</v>
      </c>
      <c r="X33" s="120">
        <v>40.383133249999958</v>
      </c>
      <c r="Y33" s="120">
        <v>51.888743610000063</v>
      </c>
      <c r="Z33" s="120">
        <v>44.478850829999992</v>
      </c>
      <c r="AA33" s="120">
        <v>48.090780940000009</v>
      </c>
      <c r="AB33" s="120">
        <v>41.824290109999993</v>
      </c>
      <c r="AC33" s="120">
        <v>48.88197585999999</v>
      </c>
      <c r="AD33" s="120">
        <v>45.480080400000006</v>
      </c>
      <c r="AE33" s="120">
        <v>44.668659779999999</v>
      </c>
      <c r="AF33" s="120">
        <v>45.296423269999991</v>
      </c>
      <c r="AG33" s="120">
        <v>55.104159359999954</v>
      </c>
      <c r="AH33" s="120">
        <v>49.823450459999997</v>
      </c>
      <c r="AI33" s="120">
        <v>86.153535260000012</v>
      </c>
      <c r="AJ33" s="120">
        <v>47.740447210000021</v>
      </c>
      <c r="AK33" s="120">
        <v>51.598135769999978</v>
      </c>
      <c r="AL33" s="120">
        <v>58.510146061428586</v>
      </c>
    </row>
    <row r="34" spans="1:38" x14ac:dyDescent="0.2">
      <c r="A34" s="7" t="s">
        <v>103</v>
      </c>
      <c r="B34" s="121">
        <v>54.838306299999999</v>
      </c>
      <c r="C34" s="121">
        <v>11.973760514999999</v>
      </c>
      <c r="D34" s="121">
        <v>81.827239485000007</v>
      </c>
      <c r="E34" s="121">
        <v>-66.634363982597137</v>
      </c>
      <c r="F34" s="121">
        <v>17.312203621407573</v>
      </c>
      <c r="G34" s="121">
        <v>114.74591883071429</v>
      </c>
      <c r="H34" s="121">
        <v>30.566192885987988</v>
      </c>
      <c r="I34" s="121">
        <v>84.496949694747343</v>
      </c>
      <c r="J34" s="121">
        <v>258.96000000000004</v>
      </c>
      <c r="K34" s="121">
        <v>6.4639999999999986</v>
      </c>
      <c r="L34" s="121">
        <v>18.306563861428572</v>
      </c>
      <c r="M34" s="121">
        <v>16.343601445714285</v>
      </c>
      <c r="N34" s="121">
        <v>58.539247131428574</v>
      </c>
      <c r="O34" s="121">
        <v>101.97791979857146</v>
      </c>
      <c r="P34" s="121">
        <v>35.457621609999933</v>
      </c>
      <c r="Q34" s="120">
        <v>-2.578913565714231</v>
      </c>
      <c r="R34" s="120">
        <v>183.90897481999997</v>
      </c>
      <c r="S34" s="120">
        <v>47.665364540533943</v>
      </c>
      <c r="T34" s="120">
        <v>35.817543051428601</v>
      </c>
      <c r="U34" s="120">
        <v>78.387649265714288</v>
      </c>
      <c r="V34" s="120">
        <v>50.212680030000001</v>
      </c>
      <c r="W34" s="120">
        <v>4.6256262699999979</v>
      </c>
      <c r="X34" s="120">
        <v>4.9521839999999955</v>
      </c>
      <c r="Y34" s="120">
        <v>29.633104168571442</v>
      </c>
      <c r="Z34" s="120">
        <v>26.224302560000002</v>
      </c>
      <c r="AA34" s="120">
        <v>3.4251979100000014</v>
      </c>
      <c r="AB34" s="120">
        <v>6.1964620300000028</v>
      </c>
      <c r="AC34" s="120">
        <v>-2.5116401599999989</v>
      </c>
      <c r="AD34" s="120">
        <v>4.8728286900000013</v>
      </c>
      <c r="AE34" s="120">
        <v>11.588076709999996</v>
      </c>
      <c r="AF34" s="120">
        <v>4.6803726700000015</v>
      </c>
      <c r="AG34" s="120">
        <v>1.7126219700000052</v>
      </c>
      <c r="AH34" s="120">
        <v>5.6749236600000001</v>
      </c>
      <c r="AI34" s="120">
        <v>-0.17797257000000055</v>
      </c>
      <c r="AJ34" s="120">
        <v>-0.69270986999999984</v>
      </c>
      <c r="AK34" s="120">
        <v>0.99343148142857096</v>
      </c>
      <c r="AL34" s="120">
        <v>2.7099322999999997</v>
      </c>
    </row>
    <row r="35" spans="1:38" x14ac:dyDescent="0.2">
      <c r="A35" s="7" t="s">
        <v>104</v>
      </c>
      <c r="B35" s="121">
        <v>-20.139875574132219</v>
      </c>
      <c r="C35" s="121">
        <v>5.4006849953284046</v>
      </c>
      <c r="D35" s="121">
        <v>-2.7676849953284091</v>
      </c>
      <c r="E35" s="121">
        <v>-6.7616339269307275</v>
      </c>
      <c r="F35" s="121">
        <v>-2.8333149114496692</v>
      </c>
      <c r="G35" s="121">
        <v>-6.0989735095220396</v>
      </c>
      <c r="H35" s="121">
        <v>-5.401415729407681</v>
      </c>
      <c r="I35" s="121">
        <v>-27.615799851769395</v>
      </c>
      <c r="J35" s="121">
        <v>-4.3595629999999996</v>
      </c>
      <c r="K35" s="121">
        <v>0.59104998000000109</v>
      </c>
      <c r="L35" s="121">
        <v>-8.9471085801652617</v>
      </c>
      <c r="M35" s="121">
        <v>-50.515240518099233</v>
      </c>
      <c r="N35" s="121">
        <v>-6.7908695197520741</v>
      </c>
      <c r="O35" s="121">
        <v>3.3695949902479319</v>
      </c>
      <c r="P35" s="121">
        <v>-3.4576149686776851</v>
      </c>
      <c r="Q35" s="120">
        <v>-45.091644282727238</v>
      </c>
      <c r="R35" s="120">
        <v>-17.119453700000001</v>
      </c>
      <c r="S35" s="120">
        <v>-2.8423384399999918</v>
      </c>
      <c r="T35" s="120">
        <v>-1.9806611623808585</v>
      </c>
      <c r="U35" s="120">
        <v>-47.175784037037346</v>
      </c>
      <c r="V35" s="120">
        <v>-20.29440555413224</v>
      </c>
      <c r="W35" s="120">
        <v>0.15452998000002083</v>
      </c>
      <c r="X35" s="120">
        <v>-3.0525689525000033</v>
      </c>
      <c r="Y35" s="120">
        <v>-54.493795597500018</v>
      </c>
      <c r="Z35" s="120">
        <v>-6.5500282991983561</v>
      </c>
      <c r="AA35" s="120">
        <v>-2.5893379889669284</v>
      </c>
      <c r="AB35" s="120">
        <v>-4.9332710952065923</v>
      </c>
      <c r="AC35" s="120">
        <v>-50.346649803842993</v>
      </c>
      <c r="AD35" s="120">
        <v>-20.975920560247939</v>
      </c>
      <c r="AE35" s="120">
        <v>-5.4996886143801724</v>
      </c>
      <c r="AF35" s="120">
        <v>-10.924888262561986</v>
      </c>
      <c r="AG35" s="120">
        <v>-41.034168103223095</v>
      </c>
      <c r="AH35" s="120">
        <v>-15.325187655256203</v>
      </c>
      <c r="AI35" s="120">
        <v>-14.046201419454553</v>
      </c>
      <c r="AJ35" s="120">
        <v>-5.9242866993710575</v>
      </c>
      <c r="AK35" s="120">
        <v>-49.839844113604158</v>
      </c>
      <c r="AL35" s="120">
        <v>-12.820678829611129</v>
      </c>
    </row>
    <row r="36" spans="1:38" x14ac:dyDescent="0.2">
      <c r="A36" s="29" t="s">
        <v>105</v>
      </c>
      <c r="B36" s="123">
        <v>353.03640932290432</v>
      </c>
      <c r="C36" s="123">
        <v>227.11526548067184</v>
      </c>
      <c r="D36" s="123">
        <v>308.15173451932822</v>
      </c>
      <c r="E36" s="123">
        <v>93.708280438724955</v>
      </c>
      <c r="F36" s="123">
        <v>200.14580236134151</v>
      </c>
      <c r="G36" s="123">
        <v>278.07925084613089</v>
      </c>
      <c r="H36" s="123">
        <v>172.30046414029431</v>
      </c>
      <c r="I36" s="123">
        <v>230.57375389365279</v>
      </c>
      <c r="J36" s="123">
        <v>413.49343700000009</v>
      </c>
      <c r="K36" s="123">
        <v>184.23004997999988</v>
      </c>
      <c r="L36" s="123">
        <v>189.80917888637043</v>
      </c>
      <c r="M36" s="123">
        <v>151.17518328574749</v>
      </c>
      <c r="N36" s="123">
        <v>243.11696802295907</v>
      </c>
      <c r="O36" s="123">
        <v>340.80924663972746</v>
      </c>
      <c r="P36" s="123">
        <v>197.26229385063493</v>
      </c>
      <c r="Q36" s="122">
        <v>132.78375815280845</v>
      </c>
      <c r="R36" s="122">
        <v>331.22660147807295</v>
      </c>
      <c r="S36" s="122">
        <v>222.60719818217461</v>
      </c>
      <c r="T36" s="122">
        <v>190.33443062422407</v>
      </c>
      <c r="U36" s="122">
        <v>194.99337056388788</v>
      </c>
      <c r="V36" s="122">
        <v>177.94496945213137</v>
      </c>
      <c r="W36" s="122">
        <v>175.09143987077294</v>
      </c>
      <c r="X36" s="122">
        <v>146.48204264141214</v>
      </c>
      <c r="Y36" s="122">
        <v>146.31485691791534</v>
      </c>
      <c r="Z36" s="122">
        <v>171.28651716620328</v>
      </c>
      <c r="AA36" s="122">
        <v>191.33647845614877</v>
      </c>
      <c r="AB36" s="122">
        <v>160.26509633605383</v>
      </c>
      <c r="AC36" s="122">
        <v>117.15264767086329</v>
      </c>
      <c r="AD36" s="122">
        <v>150.37295949514643</v>
      </c>
      <c r="AE36" s="122">
        <v>188.49959203239322</v>
      </c>
      <c r="AF36" s="122">
        <v>158.69305917129904</v>
      </c>
      <c r="AG36" s="122">
        <v>142.24059082890619</v>
      </c>
      <c r="AH36" s="122">
        <v>177.09191802861616</v>
      </c>
      <c r="AI36" s="122">
        <v>218.8515243179838</v>
      </c>
      <c r="AJ36" s="122">
        <v>170.77357067944666</v>
      </c>
      <c r="AK36" s="122">
        <v>136.85931965180535</v>
      </c>
      <c r="AL36" s="122">
        <v>175.59593582216706</v>
      </c>
    </row>
    <row r="37" spans="1:38" x14ac:dyDescent="0.2">
      <c r="A37" s="7" t="s">
        <v>106</v>
      </c>
      <c r="B37" s="121">
        <v>194.33253105586778</v>
      </c>
      <c r="C37" s="121">
        <v>121.68318614561881</v>
      </c>
      <c r="D37" s="121">
        <v>122.87281385438121</v>
      </c>
      <c r="E37" s="121">
        <v>129.7275513519636</v>
      </c>
      <c r="F37" s="121">
        <v>124.49875308749014</v>
      </c>
      <c r="G37" s="121">
        <v>110.88287021130546</v>
      </c>
      <c r="H37" s="121">
        <v>100.20962947421833</v>
      </c>
      <c r="I37" s="121">
        <v>86.9212745948372</v>
      </c>
      <c r="J37" s="121">
        <v>98.489000000000004</v>
      </c>
      <c r="K37" s="121">
        <v>101.577</v>
      </c>
      <c r="L37" s="121">
        <v>100.86470122983465</v>
      </c>
      <c r="M37" s="121">
        <v>98.996357011900841</v>
      </c>
      <c r="N37" s="121">
        <v>98.942026640247917</v>
      </c>
      <c r="O37" s="121">
        <v>102.11568481024793</v>
      </c>
      <c r="P37" s="121">
        <v>99.136821661322358</v>
      </c>
      <c r="Q37" s="120">
        <v>96.723806417272669</v>
      </c>
      <c r="R37" s="120">
        <v>98.343312295000004</v>
      </c>
      <c r="S37" s="120">
        <v>102.60849369499999</v>
      </c>
      <c r="T37" s="120">
        <v>97.746081717619205</v>
      </c>
      <c r="U37" s="120">
        <v>92.753223252962584</v>
      </c>
      <c r="V37" s="120">
        <v>97.93515574586776</v>
      </c>
      <c r="W37" s="120">
        <v>96.397375310000015</v>
      </c>
      <c r="X37" s="120">
        <v>97.926271567499953</v>
      </c>
      <c r="Y37" s="120">
        <v>95.099805862500034</v>
      </c>
      <c r="Z37" s="120">
        <v>90.983934103801658</v>
      </c>
      <c r="AA37" s="120">
        <v>93.434225026033062</v>
      </c>
      <c r="AB37" s="120">
        <v>84.859957744793377</v>
      </c>
      <c r="AC37" s="120">
        <v>87.277160251157056</v>
      </c>
      <c r="AD37" s="120">
        <v>88.508591349752066</v>
      </c>
      <c r="AE37" s="120">
        <v>85.031659245619807</v>
      </c>
      <c r="AF37" s="120">
        <v>87.576044667438026</v>
      </c>
      <c r="AG37" s="120">
        <v>78.57933822917353</v>
      </c>
      <c r="AH37" s="120">
        <v>84.713718243315242</v>
      </c>
      <c r="AI37" s="120">
        <v>90.69409238054547</v>
      </c>
      <c r="AJ37" s="120">
        <v>83.004806610330562</v>
      </c>
      <c r="AK37" s="120">
        <v>74.400989451694272</v>
      </c>
      <c r="AL37" s="120">
        <v>85.581120010661152</v>
      </c>
    </row>
    <row r="38" spans="1:38" x14ac:dyDescent="0.2">
      <c r="A38" s="7" t="s">
        <v>107</v>
      </c>
      <c r="B38" s="121">
        <v>122.00083597000001</v>
      </c>
      <c r="C38" s="121">
        <v>79.906096682500007</v>
      </c>
      <c r="D38" s="121">
        <v>80.731903317499984</v>
      </c>
      <c r="E38" s="121">
        <v>82.307241157833289</v>
      </c>
      <c r="F38" s="121">
        <v>85.135862826666681</v>
      </c>
      <c r="G38" s="121">
        <v>70.824199967999959</v>
      </c>
      <c r="H38" s="121">
        <v>60.926975438166693</v>
      </c>
      <c r="I38" s="121">
        <v>55.530989487166551</v>
      </c>
      <c r="J38" s="121">
        <v>62.36</v>
      </c>
      <c r="K38" s="121">
        <v>63.233000000000004</v>
      </c>
      <c r="L38" s="121">
        <v>64.337622449999984</v>
      </c>
      <c r="M38" s="121">
        <v>69.375080159999982</v>
      </c>
      <c r="N38" s="121">
        <v>63.342434909999987</v>
      </c>
      <c r="O38" s="121">
        <v>62.25898870000001</v>
      </c>
      <c r="P38" s="121">
        <v>64.492434930000016</v>
      </c>
      <c r="Q38" s="120">
        <v>68.064409069999982</v>
      </c>
      <c r="R38" s="120">
        <v>61.026520069999997</v>
      </c>
      <c r="S38" s="120">
        <v>62.284173970000005</v>
      </c>
      <c r="T38" s="120">
        <v>62.146175550000024</v>
      </c>
      <c r="U38" s="120">
        <v>62.30249982999996</v>
      </c>
      <c r="V38" s="120">
        <v>61.224255299999996</v>
      </c>
      <c r="W38" s="120">
        <v>60.776580670000016</v>
      </c>
      <c r="X38" s="120">
        <v>64.294139559999977</v>
      </c>
      <c r="Y38" s="120">
        <v>63.374380980000012</v>
      </c>
      <c r="Z38" s="120">
        <v>58.270921229999999</v>
      </c>
      <c r="AA38" s="120">
        <v>61.432550609999993</v>
      </c>
      <c r="AB38" s="120">
        <v>56.50163071999998</v>
      </c>
      <c r="AC38" s="120">
        <v>59.833798710000053</v>
      </c>
      <c r="AD38" s="120">
        <v>58.97086937000001</v>
      </c>
      <c r="AE38" s="120">
        <v>58.997897379999976</v>
      </c>
      <c r="AF38" s="120">
        <v>60.49522837</v>
      </c>
      <c r="AG38" s="120">
        <v>58.455271154499961</v>
      </c>
      <c r="AH38" s="120">
        <v>58.47094434587143</v>
      </c>
      <c r="AI38" s="120">
        <v>64.325025464500001</v>
      </c>
      <c r="AJ38" s="120">
        <v>58.626508651599963</v>
      </c>
      <c r="AK38" s="120">
        <v>57.535158629700064</v>
      </c>
      <c r="AL38" s="120">
        <v>57.475076675300002</v>
      </c>
    </row>
    <row r="39" spans="1:38" x14ac:dyDescent="0.2">
      <c r="A39" s="109" t="s">
        <v>294</v>
      </c>
      <c r="B39" s="121">
        <v>72.331695085867764</v>
      </c>
      <c r="C39" s="121">
        <v>41.77708946311882</v>
      </c>
      <c r="D39" s="121">
        <v>42.140910536881179</v>
      </c>
      <c r="E39" s="121">
        <v>47.420310194130337</v>
      </c>
      <c r="F39" s="121">
        <v>39.36289026082347</v>
      </c>
      <c r="G39" s="121">
        <v>40.058670243305478</v>
      </c>
      <c r="H39" s="121">
        <v>39.282654036051639</v>
      </c>
      <c r="I39" s="121">
        <v>31.390285107670636</v>
      </c>
      <c r="J39" s="121">
        <v>36.128999999999998</v>
      </c>
      <c r="K39" s="121">
        <v>38.344000000000001</v>
      </c>
      <c r="L39" s="121">
        <v>36.527078779834696</v>
      </c>
      <c r="M39" s="121">
        <v>29.621276851900831</v>
      </c>
      <c r="N39" s="121">
        <v>35.59959173024793</v>
      </c>
      <c r="O39" s="121">
        <v>39.856696110247931</v>
      </c>
      <c r="P39" s="121">
        <v>34.644386731322328</v>
      </c>
      <c r="Q39" s="120">
        <v>28.659397347272716</v>
      </c>
      <c r="R39" s="120">
        <v>37.316792225000007</v>
      </c>
      <c r="S39" s="120">
        <v>40.324319724999988</v>
      </c>
      <c r="T39" s="120">
        <v>35.599906167619181</v>
      </c>
      <c r="U39" s="120">
        <v>30.450723422962625</v>
      </c>
      <c r="V39" s="120">
        <v>36.710900445867765</v>
      </c>
      <c r="W39" s="120">
        <v>35.62079464</v>
      </c>
      <c r="X39" s="120">
        <v>33.632132007499976</v>
      </c>
      <c r="Y39" s="120">
        <v>31.72542488250005</v>
      </c>
      <c r="Z39" s="120">
        <v>32.713012873801652</v>
      </c>
      <c r="AA39" s="120">
        <v>32.001674416033076</v>
      </c>
      <c r="AB39" s="120">
        <v>28.358327024793383</v>
      </c>
      <c r="AC39" s="120">
        <v>27.44336154115701</v>
      </c>
      <c r="AD39" s="120">
        <v>29.53772197975206</v>
      </c>
      <c r="AE39" s="120">
        <v>26.033761865619834</v>
      </c>
      <c r="AF39" s="120">
        <v>27.080816297438023</v>
      </c>
      <c r="AG39" s="120">
        <v>20.124067074673565</v>
      </c>
      <c r="AH39" s="120">
        <v>26.242773897443804</v>
      </c>
      <c r="AI39" s="120">
        <v>26.369066916045462</v>
      </c>
      <c r="AJ39" s="120">
        <v>24.378297958730599</v>
      </c>
      <c r="AK39" s="120">
        <v>16.865830821994209</v>
      </c>
      <c r="AL39" s="120">
        <v>28.106043335361154</v>
      </c>
    </row>
    <row r="40" spans="1:38" x14ac:dyDescent="0.2">
      <c r="A40" s="7" t="s">
        <v>108</v>
      </c>
      <c r="B40" s="121">
        <v>21.763124144999995</v>
      </c>
      <c r="C40" s="121">
        <v>11.230916434499999</v>
      </c>
      <c r="D40" s="121">
        <v>11.191083565499998</v>
      </c>
      <c r="E40" s="121">
        <v>11.681730154166672</v>
      </c>
      <c r="F40" s="121">
        <v>11.1182910285</v>
      </c>
      <c r="G40" s="121">
        <v>11.034180961666667</v>
      </c>
      <c r="H40" s="121">
        <v>9.934405370833332</v>
      </c>
      <c r="I40" s="121">
        <v>8.740278098999994</v>
      </c>
      <c r="J40" s="121">
        <v>10.124000000000001</v>
      </c>
      <c r="K40" s="121">
        <v>9.6369999999999987</v>
      </c>
      <c r="L40" s="121">
        <v>9.5960660799999928</v>
      </c>
      <c r="M40" s="121">
        <v>9.4284524800000149</v>
      </c>
      <c r="N40" s="121">
        <v>9.6343001000000008</v>
      </c>
      <c r="O40" s="121">
        <v>9.4693310599999982</v>
      </c>
      <c r="P40" s="121">
        <v>10.043612892500004</v>
      </c>
      <c r="Q40" s="120">
        <v>9.3010669274999849</v>
      </c>
      <c r="R40" s="120">
        <v>8.7038915575000004</v>
      </c>
      <c r="S40" s="120">
        <v>8.7960274474999984</v>
      </c>
      <c r="T40" s="120">
        <v>9.8799301375000077</v>
      </c>
      <c r="U40" s="120">
        <v>9.4648424674999916</v>
      </c>
      <c r="V40" s="120">
        <v>10.693482397499997</v>
      </c>
      <c r="W40" s="120">
        <v>11.069641747499999</v>
      </c>
      <c r="X40" s="120">
        <v>3.2326033450000047</v>
      </c>
      <c r="Y40" s="120">
        <v>10.580392330000002</v>
      </c>
      <c r="Z40" s="120">
        <v>9.1429480200000022</v>
      </c>
      <c r="AA40" s="120">
        <v>8.8509051799999909</v>
      </c>
      <c r="AB40" s="120">
        <v>9.1012228800000017</v>
      </c>
      <c r="AC40" s="120">
        <v>9.6503383800000115</v>
      </c>
      <c r="AD40" s="120">
        <v>10.89126211</v>
      </c>
      <c r="AE40" s="120">
        <v>10.902474880000003</v>
      </c>
      <c r="AF40" s="120">
        <v>11.061782349999998</v>
      </c>
      <c r="AG40" s="120">
        <v>10.602781090000004</v>
      </c>
      <c r="AH40" s="120">
        <v>10.249020779999999</v>
      </c>
      <c r="AI40" s="120">
        <v>10.052912379999999</v>
      </c>
      <c r="AJ40" s="120">
        <v>11.137536679999993</v>
      </c>
      <c r="AK40" s="120">
        <v>11.589551400000008</v>
      </c>
      <c r="AL40" s="120">
        <v>11.630752810000001</v>
      </c>
    </row>
    <row r="41" spans="1:38" x14ac:dyDescent="0.2">
      <c r="A41" s="29" t="s">
        <v>109</v>
      </c>
      <c r="B41" s="123">
        <v>136.94075412203654</v>
      </c>
      <c r="C41" s="123">
        <v>94.201162900553044</v>
      </c>
      <c r="D41" s="123">
        <v>174.087837099447</v>
      </c>
      <c r="E41" s="123">
        <v>-47.701001067405286</v>
      </c>
      <c r="F41" s="123">
        <v>64.528758245351369</v>
      </c>
      <c r="G41" s="123">
        <v>156.16219967315874</v>
      </c>
      <c r="H41" s="123">
        <v>62.156429295242646</v>
      </c>
      <c r="I41" s="123">
        <v>134.91220119981563</v>
      </c>
      <c r="J41" s="123">
        <v>304.88043700000003</v>
      </c>
      <c r="K41" s="123">
        <v>73.016049979999877</v>
      </c>
      <c r="L41" s="123">
        <v>79.348411576535852</v>
      </c>
      <c r="M41" s="123">
        <v>42.75037379384662</v>
      </c>
      <c r="N41" s="123">
        <v>134.54064128271116</v>
      </c>
      <c r="O41" s="123">
        <v>229.22423076947953</v>
      </c>
      <c r="P41" s="123">
        <v>88.081859296812581</v>
      </c>
      <c r="Q41" s="122">
        <v>26.758884808035816</v>
      </c>
      <c r="R41" s="122">
        <v>224.17939762557296</v>
      </c>
      <c r="S41" s="122">
        <v>111.2026770396746</v>
      </c>
      <c r="T41" s="122">
        <v>82.708418769104867</v>
      </c>
      <c r="U41" s="122">
        <v>92.775304843425317</v>
      </c>
      <c r="V41" s="122">
        <v>69.316331308763623</v>
      </c>
      <c r="W41" s="122">
        <v>67.624422813272915</v>
      </c>
      <c r="X41" s="122">
        <v>45.323167728912182</v>
      </c>
      <c r="Y41" s="122">
        <v>40.634658725415306</v>
      </c>
      <c r="Z41" s="122">
        <v>71.159635042401618</v>
      </c>
      <c r="AA41" s="122">
        <v>89.051348250115723</v>
      </c>
      <c r="AB41" s="122">
        <v>66.303915711260458</v>
      </c>
      <c r="AC41" s="122">
        <v>20.225149039706221</v>
      </c>
      <c r="AD41" s="122">
        <v>50.973106035394366</v>
      </c>
      <c r="AE41" s="122">
        <v>92.565457906773418</v>
      </c>
      <c r="AF41" s="122">
        <v>60.055232153861013</v>
      </c>
      <c r="AG41" s="122">
        <v>53.058471509732655</v>
      </c>
      <c r="AH41" s="122">
        <v>82.129179005300927</v>
      </c>
      <c r="AI41" s="122">
        <v>118.10451955743834</v>
      </c>
      <c r="AJ41" s="122">
        <v>76.631227389116106</v>
      </c>
      <c r="AK41" s="122">
        <v>50.868778800111073</v>
      </c>
      <c r="AL41" s="122">
        <v>78.384063001505908</v>
      </c>
    </row>
    <row r="42" spans="1:38" x14ac:dyDescent="0.2">
      <c r="A42" s="7" t="s">
        <v>110</v>
      </c>
      <c r="B42" s="121">
        <v>-25.385431590000007</v>
      </c>
      <c r="C42" s="121">
        <v>4.831868868387506</v>
      </c>
      <c r="D42" s="121">
        <v>147.4211311316125</v>
      </c>
      <c r="E42" s="121">
        <v>-87.944793817612492</v>
      </c>
      <c r="F42" s="121">
        <v>0.22042612749992427</v>
      </c>
      <c r="G42" s="121">
        <v>5.4720100760000712</v>
      </c>
      <c r="H42" s="121">
        <v>10.307306184999973</v>
      </c>
      <c r="I42" s="121">
        <v>-39.665608458500024</v>
      </c>
      <c r="J42" s="121">
        <v>6.2290000000000001</v>
      </c>
      <c r="K42" s="121">
        <v>-11.512</v>
      </c>
      <c r="L42" s="121">
        <v>5.50326567000001</v>
      </c>
      <c r="M42" s="121">
        <v>10.859663400000009</v>
      </c>
      <c r="N42" s="121">
        <v>4.6437050000007495E-2</v>
      </c>
      <c r="O42" s="121">
        <v>124.07365641</v>
      </c>
      <c r="P42" s="121">
        <v>4.4039366399999977</v>
      </c>
      <c r="Q42" s="120">
        <v>53.507050450000008</v>
      </c>
      <c r="R42" s="120">
        <v>102.30767501</v>
      </c>
      <c r="S42" s="120">
        <v>-90.542154509999989</v>
      </c>
      <c r="T42" s="120">
        <v>12.779689980000001</v>
      </c>
      <c r="U42" s="120">
        <v>108.12876867999998</v>
      </c>
      <c r="V42" s="120">
        <v>1.4148084499999976</v>
      </c>
      <c r="W42" s="120">
        <v>-26.800240040000006</v>
      </c>
      <c r="X42" s="120">
        <v>5.7846492500000011</v>
      </c>
      <c r="Y42" s="120">
        <v>26.337359519999996</v>
      </c>
      <c r="Z42" s="120">
        <v>4.8395461800000001</v>
      </c>
      <c r="AA42" s="120">
        <v>8.6091972000000005</v>
      </c>
      <c r="AB42" s="120">
        <v>8.4381961400000041</v>
      </c>
      <c r="AC42" s="120">
        <v>4.7313344899999983</v>
      </c>
      <c r="AD42" s="120">
        <v>5.9455967799999989</v>
      </c>
      <c r="AE42" s="120">
        <v>7.1997764900000032</v>
      </c>
      <c r="AF42" s="120">
        <v>5.103099539999997</v>
      </c>
      <c r="AG42" s="120">
        <v>7.3922805800000031</v>
      </c>
      <c r="AH42" s="120">
        <v>4.14447294</v>
      </c>
      <c r="AI42" s="120">
        <v>4.3196759780000011</v>
      </c>
      <c r="AJ42" s="120">
        <v>4.1382924419999991</v>
      </c>
      <c r="AK42" s="120">
        <v>12.956153649999997</v>
      </c>
      <c r="AL42" s="120">
        <v>6.4679903299999992</v>
      </c>
    </row>
    <row r="43" spans="1:38" x14ac:dyDescent="0.2">
      <c r="A43" s="7" t="s">
        <v>111</v>
      </c>
      <c r="B43" s="121">
        <v>47.71134789000002</v>
      </c>
      <c r="C43" s="121">
        <v>109.4859286729501</v>
      </c>
      <c r="D43" s="121">
        <v>1731.61307132705</v>
      </c>
      <c r="E43" s="121">
        <v>332.57069455790906</v>
      </c>
      <c r="F43" s="121">
        <v>64.303803151826969</v>
      </c>
      <c r="G43" s="121">
        <v>126.05690255499999</v>
      </c>
      <c r="H43" s="121">
        <v>112.08464798950021</v>
      </c>
      <c r="I43" s="121">
        <v>162.64066116367275</v>
      </c>
      <c r="J43" s="121">
        <v>114.45399999999999</v>
      </c>
      <c r="K43" s="121">
        <v>72.272000000000006</v>
      </c>
      <c r="L43" s="121">
        <v>74.3731469425</v>
      </c>
      <c r="M43" s="121">
        <v>90.018773337499965</v>
      </c>
      <c r="N43" s="121">
        <v>49.7851432</v>
      </c>
      <c r="O43" s="121">
        <v>34.224609670000014</v>
      </c>
      <c r="P43" s="121">
        <v>36.488843119999999</v>
      </c>
      <c r="Q43" s="120">
        <v>99.302264879999996</v>
      </c>
      <c r="R43" s="120">
        <v>70.185332279999997</v>
      </c>
      <c r="S43" s="120">
        <v>104.57512293915362</v>
      </c>
      <c r="T43" s="120">
        <v>28.344424411760002</v>
      </c>
      <c r="U43" s="120">
        <v>-60.543683340913617</v>
      </c>
      <c r="V43" s="120">
        <v>21.680657189999998</v>
      </c>
      <c r="W43" s="120">
        <v>26.030690700000022</v>
      </c>
      <c r="X43" s="120">
        <v>184.02899555000002</v>
      </c>
      <c r="Y43" s="120">
        <v>37.01049651345707</v>
      </c>
      <c r="Z43" s="120">
        <v>16.646132279399993</v>
      </c>
      <c r="AA43" s="120">
        <v>14.381068180000007</v>
      </c>
      <c r="AB43" s="120">
        <v>13.349486698120018</v>
      </c>
      <c r="AC43" s="120">
        <v>13.356942511879986</v>
      </c>
      <c r="AD43" s="120">
        <v>13.641983540000011</v>
      </c>
      <c r="AE43" s="120">
        <v>15.525201180000034</v>
      </c>
      <c r="AF43" s="120">
        <v>15.972283639999967</v>
      </c>
      <c r="AG43" s="120">
        <v>15.333994039999981</v>
      </c>
      <c r="AH43" s="120">
        <v>30.780160590000087</v>
      </c>
      <c r="AI43" s="120">
        <v>37.679899670000005</v>
      </c>
      <c r="AJ43" s="120">
        <v>39.474458980000016</v>
      </c>
      <c r="AK43" s="120">
        <v>53.897849639999954</v>
      </c>
      <c r="AL43" s="120">
        <v>38.061121529727785</v>
      </c>
    </row>
    <row r="44" spans="1:38" x14ac:dyDescent="0.2">
      <c r="A44" s="7" t="s">
        <v>112</v>
      </c>
      <c r="B44" s="121">
        <v>-0.60680004790071052</v>
      </c>
      <c r="C44" s="121">
        <v>2.7748718240000017</v>
      </c>
      <c r="D44" s="121">
        <v>45.376128175999995</v>
      </c>
      <c r="E44" s="121">
        <v>-0.67610107050001744</v>
      </c>
      <c r="F44" s="121">
        <v>15.91583762</v>
      </c>
      <c r="G44" s="121">
        <v>-15.904544930000139</v>
      </c>
      <c r="H44" s="121">
        <v>1.7557408335000315</v>
      </c>
      <c r="I44" s="121">
        <v>-0.72435305349978041</v>
      </c>
      <c r="J44" s="121">
        <v>3.0000000000000001E-3</v>
      </c>
      <c r="K44" s="121">
        <v>-8.0809999999999995</v>
      </c>
      <c r="L44" s="121">
        <v>0.24960436209979076</v>
      </c>
      <c r="M44" s="121">
        <v>1.135488900000186</v>
      </c>
      <c r="N44" s="121">
        <v>3.3070012100027683E-2</v>
      </c>
      <c r="O44" s="121">
        <v>0.71872088000037704</v>
      </c>
      <c r="P44" s="121">
        <v>9.3520519999626073E-2</v>
      </c>
      <c r="Q44" s="120">
        <v>-0.12090681000019432</v>
      </c>
      <c r="R44" s="120">
        <v>-1.9594607899862004E-2</v>
      </c>
      <c r="S44" s="120">
        <v>4.2051835700006279</v>
      </c>
      <c r="T44" s="120">
        <v>1.5929414299997244</v>
      </c>
      <c r="U44" s="120">
        <v>16.944383799999848</v>
      </c>
      <c r="V44" s="120">
        <v>-2.9757677900074397E-2</v>
      </c>
      <c r="W44" s="120">
        <v>-0.57704237000063607</v>
      </c>
      <c r="X44" s="120">
        <v>-0.44786037999977557</v>
      </c>
      <c r="Y44" s="120">
        <v>0.95114400999989157</v>
      </c>
      <c r="Z44" s="120">
        <v>7.628863682099758</v>
      </c>
      <c r="AA44" s="120">
        <v>0.1055588200000539</v>
      </c>
      <c r="AB44" s="120">
        <v>0.67851673000043089</v>
      </c>
      <c r="AC44" s="120">
        <v>0.15588493789860358</v>
      </c>
      <c r="AD44" s="120">
        <v>-0.12566554999916674</v>
      </c>
      <c r="AE44" s="120">
        <v>2.2629010499994382</v>
      </c>
      <c r="AF44" s="120">
        <v>2.4695352400005723</v>
      </c>
      <c r="AG44" s="120">
        <v>0.76023536999940333</v>
      </c>
      <c r="AH44" s="120">
        <v>2.2545178400003776</v>
      </c>
      <c r="AI44" s="120">
        <v>9.4351096399997232</v>
      </c>
      <c r="AJ44" s="120">
        <v>2.1948425699996212</v>
      </c>
      <c r="AK44" s="120">
        <v>2.6136477306452806</v>
      </c>
      <c r="AL44" s="120">
        <v>-0.28729787000014151</v>
      </c>
    </row>
    <row r="45" spans="1:38" x14ac:dyDescent="0.2">
      <c r="A45" s="7" t="s">
        <v>113</v>
      </c>
      <c r="B45" s="121">
        <v>-41.313512350000082</v>
      </c>
      <c r="C45" s="121">
        <v>-21.812326894200005</v>
      </c>
      <c r="D45" s="121">
        <v>-692.71167310579995</v>
      </c>
      <c r="E45" s="121">
        <v>-82.193650637999781</v>
      </c>
      <c r="F45" s="121">
        <v>37.172750730000075</v>
      </c>
      <c r="G45" s="121">
        <v>-28.299596340000161</v>
      </c>
      <c r="H45" s="121">
        <v>-17.773872359999935</v>
      </c>
      <c r="I45" s="121">
        <v>24.472746770000018</v>
      </c>
      <c r="J45" s="121">
        <v>-7.4050000000000002</v>
      </c>
      <c r="K45" s="121">
        <v>-33.479999999999997</v>
      </c>
      <c r="L45" s="121">
        <v>-13.295992040000009</v>
      </c>
      <c r="M45" s="121">
        <v>27.414229079999895</v>
      </c>
      <c r="N45" s="121">
        <v>-5.9559228599999994</v>
      </c>
      <c r="O45" s="121">
        <v>-12.524662490000038</v>
      </c>
      <c r="P45" s="121">
        <v>-7.388805580000021</v>
      </c>
      <c r="Q45" s="120">
        <v>-9.1120114699999277</v>
      </c>
      <c r="R45" s="120">
        <v>-3.8638319999999835</v>
      </c>
      <c r="S45" s="120">
        <v>-60.744849240000029</v>
      </c>
      <c r="T45" s="120">
        <v>0.6017924499999765</v>
      </c>
      <c r="U45" s="120">
        <v>2.2004227664657208</v>
      </c>
      <c r="V45" s="120">
        <v>-8.7709922900000041</v>
      </c>
      <c r="W45" s="120">
        <v>-32.542520060000079</v>
      </c>
      <c r="X45" s="120">
        <v>-392.63790954499962</v>
      </c>
      <c r="Y45" s="120">
        <v>32.026873109999769</v>
      </c>
      <c r="Z45" s="120">
        <v>-1.3521737670000111</v>
      </c>
      <c r="AA45" s="120">
        <v>-3.8596499679999829</v>
      </c>
      <c r="AB45" s="120">
        <v>-8.2194298300000241</v>
      </c>
      <c r="AC45" s="120">
        <v>-2.5020773850000406</v>
      </c>
      <c r="AD45" s="120">
        <v>-3.0251713299999996</v>
      </c>
      <c r="AE45" s="120">
        <v>-6.0450034899999885</v>
      </c>
      <c r="AF45" s="120">
        <v>-5.0828255096215145</v>
      </c>
      <c r="AG45" s="120">
        <v>-18.318643492852122</v>
      </c>
      <c r="AH45" s="120">
        <v>-17.43596715</v>
      </c>
      <c r="AI45" s="120">
        <v>-41.441153670000006</v>
      </c>
      <c r="AJ45" s="120">
        <v>-3.7540836286525838</v>
      </c>
      <c r="AK45" s="120">
        <v>-0.12933186100002203</v>
      </c>
      <c r="AL45" s="120">
        <v>1.5623237199999997</v>
      </c>
    </row>
    <row r="46" spans="1:38" x14ac:dyDescent="0.2">
      <c r="A46" s="29" t="s">
        <v>114</v>
      </c>
      <c r="B46" s="123">
        <v>73.908125519937144</v>
      </c>
      <c r="C46" s="123">
        <v>-44.703833358984568</v>
      </c>
      <c r="D46" s="123">
        <v>-2443.034166641015</v>
      </c>
      <c r="E46" s="123">
        <v>-373.84445137520197</v>
      </c>
      <c r="F46" s="123">
        <v>21.261442076024558</v>
      </c>
      <c r="G46" s="123">
        <v>12.238235632158656</v>
      </c>
      <c r="H46" s="123">
        <v>-79.76513807275748</v>
      </c>
      <c r="I46" s="123">
        <v>37.134248318142674</v>
      </c>
      <c r="J46" s="123">
        <v>176.78943700000005</v>
      </c>
      <c r="K46" s="123">
        <v>-13.142950020000114</v>
      </c>
      <c r="L46" s="123">
        <v>-14.073597438063985</v>
      </c>
      <c r="M46" s="123">
        <v>-31.849322763653618</v>
      </c>
      <c r="N46" s="123">
        <v>78.720068160611135</v>
      </c>
      <c r="O46" s="123">
        <v>57.682581319479084</v>
      </c>
      <c r="P46" s="123">
        <v>39.70675343681296</v>
      </c>
      <c r="Q46" s="122">
        <v>-135.04153518196392</v>
      </c>
      <c r="R46" s="122">
        <v>47.842152943472847</v>
      </c>
      <c r="S46" s="122">
        <v>32.219675800520356</v>
      </c>
      <c r="T46" s="122">
        <v>40.5931553973451</v>
      </c>
      <c r="U46" s="122">
        <v>30.446258470804793</v>
      </c>
      <c r="V46" s="122">
        <v>37.479631056663699</v>
      </c>
      <c r="W46" s="122">
        <v>36.428494463273445</v>
      </c>
      <c r="X46" s="122">
        <v>-536.68052623608764</v>
      </c>
      <c r="Y46" s="122">
        <v>8.3625317919581335</v>
      </c>
      <c r="Z46" s="122">
        <v>40.69291913390186</v>
      </c>
      <c r="AA46" s="122">
        <v>62.095874082115664</v>
      </c>
      <c r="AB46" s="122">
        <v>35.618286313139976</v>
      </c>
      <c r="AC46" s="122">
        <v>-0.52109028507240751</v>
      </c>
      <c r="AD46" s="122">
        <v>28.486019935393518</v>
      </c>
      <c r="AE46" s="122">
        <v>61.532575696773947</v>
      </c>
      <c r="AF46" s="122">
        <v>31.427488224238964</v>
      </c>
      <c r="AG46" s="122">
        <v>11.253318026881146</v>
      </c>
      <c r="AH46" s="122">
        <v>27.514060485300465</v>
      </c>
      <c r="AI46" s="122">
        <v>25.228680599438604</v>
      </c>
      <c r="AJ46" s="122">
        <v>27.06954976846389</v>
      </c>
      <c r="AK46" s="122">
        <v>-18.72820408153418</v>
      </c>
      <c r="AL46" s="122">
        <v>35.704572731778256</v>
      </c>
    </row>
    <row r="47" spans="1:38" x14ac:dyDescent="0.2">
      <c r="A47" s="7" t="s">
        <v>115</v>
      </c>
      <c r="B47" s="121">
        <v>13.355414145700056</v>
      </c>
      <c r="C47" s="121">
        <v>-2.2864126900299993</v>
      </c>
      <c r="D47" s="121">
        <v>-722.7065873099699</v>
      </c>
      <c r="E47" s="121">
        <v>-143.68413932879253</v>
      </c>
      <c r="F47" s="121">
        <v>-9.563745938738105</v>
      </c>
      <c r="G47" s="121">
        <v>-9.82232327411905</v>
      </c>
      <c r="H47" s="121">
        <v>-34.199182201666659</v>
      </c>
      <c r="I47" s="121">
        <v>7.3399503653809433</v>
      </c>
      <c r="J47" s="121">
        <v>50.958331100000002</v>
      </c>
      <c r="K47" s="121">
        <v>-10.211985005999999</v>
      </c>
      <c r="L47" s="121">
        <v>-12.595535679321411</v>
      </c>
      <c r="M47" s="121">
        <v>-18.465399770535658</v>
      </c>
      <c r="N47" s="121">
        <v>19.280628416428534</v>
      </c>
      <c r="O47" s="121">
        <v>-4.2821521274285708</v>
      </c>
      <c r="P47" s="121">
        <v>-0.22341811675004664</v>
      </c>
      <c r="Q47" s="120">
        <v>-85.733660554964302</v>
      </c>
      <c r="R47" s="120">
        <v>14.464602430249874</v>
      </c>
      <c r="S47" s="120">
        <v>2.698525503664067</v>
      </c>
      <c r="T47" s="120">
        <v>13.199787160650587</v>
      </c>
      <c r="U47" s="120">
        <v>18.03241278193844</v>
      </c>
      <c r="V47" s="120">
        <v>10.183004253749992</v>
      </c>
      <c r="W47" s="120">
        <v>3.1724098919500641</v>
      </c>
      <c r="X47" s="120">
        <v>-162.61290293569999</v>
      </c>
      <c r="Y47" s="120">
        <v>-2.7904849245557841</v>
      </c>
      <c r="Z47" s="120">
        <v>11.248739616180018</v>
      </c>
      <c r="AA47" s="120">
        <v>7.205160307999968</v>
      </c>
      <c r="AB47" s="120">
        <v>9.9449760975639521</v>
      </c>
      <c r="AC47" s="120">
        <v>1.5493609448658816</v>
      </c>
      <c r="AD47" s="120">
        <v>7.4333137150000663</v>
      </c>
      <c r="AE47" s="120">
        <v>9.950730087000009</v>
      </c>
      <c r="AF47" s="120">
        <v>7.9372851479999795</v>
      </c>
      <c r="AG47" s="120">
        <v>-3.0079295985800378</v>
      </c>
      <c r="AH47" s="120">
        <v>7.9619881144285793</v>
      </c>
      <c r="AI47" s="120">
        <v>3.7260356925999689</v>
      </c>
      <c r="AJ47" s="120">
        <v>9.0888341604000225</v>
      </c>
      <c r="AK47" s="120">
        <v>-0.52614084628110369</v>
      </c>
      <c r="AL47" s="120">
        <v>13.014235393153518</v>
      </c>
    </row>
    <row r="48" spans="1:38" x14ac:dyDescent="0.2">
      <c r="A48" s="143" t="s">
        <v>257</v>
      </c>
      <c r="B48" s="145"/>
      <c r="C48" s="145"/>
      <c r="D48" s="145"/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4">
        <v>0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0</v>
      </c>
      <c r="Z48" s="144">
        <v>0</v>
      </c>
      <c r="AA48" s="144">
        <v>0</v>
      </c>
      <c r="AB48" s="144">
        <v>-2.1261620400000001</v>
      </c>
      <c r="AC48" s="144">
        <v>4.1721486699999994</v>
      </c>
      <c r="AD48" s="144">
        <v>-1.1974359999999974E-2</v>
      </c>
      <c r="AE48" s="144">
        <v>-3.7471390000000028E-2</v>
      </c>
      <c r="AF48" s="144">
        <v>9.1647440000000038E-2</v>
      </c>
      <c r="AG48" s="144">
        <v>0.24381999999999984</v>
      </c>
      <c r="AH48" s="144">
        <v>-0.12126917999999991</v>
      </c>
      <c r="AI48" s="144">
        <v>-0.12199680999999997</v>
      </c>
      <c r="AJ48" s="144">
        <v>-1.7444860000001006E-3</v>
      </c>
      <c r="AK48" s="144">
        <v>0.24501047599999998</v>
      </c>
      <c r="AL48" s="144">
        <v>0</v>
      </c>
    </row>
    <row r="49" spans="1:38" x14ac:dyDescent="0.2">
      <c r="A49" s="29" t="s">
        <v>116</v>
      </c>
      <c r="B49" s="123">
        <v>60.552711372922197</v>
      </c>
      <c r="C49" s="123">
        <v>-42.417420672769339</v>
      </c>
      <c r="D49" s="123">
        <v>-1720.3275793272305</v>
      </c>
      <c r="E49" s="123">
        <v>-230.16031206462344</v>
      </c>
      <c r="F49" s="123">
        <v>30.825188006547759</v>
      </c>
      <c r="G49" s="123">
        <v>22.060558907177768</v>
      </c>
      <c r="H49" s="123">
        <v>-45.56595586609069</v>
      </c>
      <c r="I49" s="123">
        <v>29.794297951761532</v>
      </c>
      <c r="J49" s="123">
        <v>125.8311059</v>
      </c>
      <c r="K49" s="123">
        <v>-2.930965014000023</v>
      </c>
      <c r="L49" s="123">
        <v>-1.4780617620574077</v>
      </c>
      <c r="M49" s="123">
        <v>-13.383922998118322</v>
      </c>
      <c r="N49" s="123">
        <v>59.439439735867751</v>
      </c>
      <c r="O49" s="123">
        <v>61.964733446907758</v>
      </c>
      <c r="P49" s="123">
        <v>39.930171553562786</v>
      </c>
      <c r="Q49" s="122">
        <v>-49.307874619999495</v>
      </c>
      <c r="R49" s="122">
        <v>33.377550511908133</v>
      </c>
      <c r="S49" s="122">
        <v>29.521150296856185</v>
      </c>
      <c r="T49" s="122">
        <v>27.393368236694812</v>
      </c>
      <c r="U49" s="122">
        <v>12.413845688866061</v>
      </c>
      <c r="V49" s="122">
        <v>27.296626801598858</v>
      </c>
      <c r="W49" s="122">
        <v>33.256084571323342</v>
      </c>
      <c r="X49" s="122">
        <v>-374.06762330038737</v>
      </c>
      <c r="Y49" s="122">
        <v>11.15301672037117</v>
      </c>
      <c r="Z49" s="122">
        <v>29.444179520264573</v>
      </c>
      <c r="AA49" s="122">
        <v>54.924593262973033</v>
      </c>
      <c r="AB49" s="122">
        <v>23.547148175576126</v>
      </c>
      <c r="AC49" s="122">
        <v>2.1016974594231357</v>
      </c>
      <c r="AD49" s="122">
        <v>21.040731872274367</v>
      </c>
      <c r="AE49" s="122">
        <v>51.544374213133992</v>
      </c>
      <c r="AF49" s="122">
        <v>23.581850529753677</v>
      </c>
      <c r="AG49" s="122">
        <v>14.50506765562255</v>
      </c>
      <c r="AH49" s="122">
        <v>19.430803227404141</v>
      </c>
      <c r="AI49" s="122">
        <v>21.380648092971441</v>
      </c>
      <c r="AJ49" s="122">
        <v>17.978971127706764</v>
      </c>
      <c r="AK49" s="122">
        <v>-17.957052747920748</v>
      </c>
      <c r="AL49" s="122">
        <v>22.690337353385047</v>
      </c>
    </row>
    <row r="50" spans="1:38" x14ac:dyDescent="0.2">
      <c r="A50" s="29" t="s">
        <v>117</v>
      </c>
      <c r="B50" s="123">
        <v>67.465424854019872</v>
      </c>
      <c r="C50" s="123">
        <v>-40.780006790997774</v>
      </c>
      <c r="D50" s="123">
        <v>-1643.0939932090021</v>
      </c>
      <c r="E50" s="123">
        <v>-211.0766767343232</v>
      </c>
      <c r="F50" s="123">
        <v>33.451628530180201</v>
      </c>
      <c r="G50" s="123">
        <v>18.398951415055627</v>
      </c>
      <c r="H50" s="123">
        <v>-37.378451201933672</v>
      </c>
      <c r="I50" s="123">
        <v>33.697646119128962</v>
      </c>
      <c r="J50" s="123">
        <v>121.349</v>
      </c>
      <c r="K50" s="123">
        <v>-0.36500000000000909</v>
      </c>
      <c r="L50" s="123">
        <v>2.4570000000000078</v>
      </c>
      <c r="M50" s="123">
        <v>-6.4792077538937889</v>
      </c>
      <c r="N50" s="123">
        <v>57.142000000000003</v>
      </c>
      <c r="O50" s="123">
        <v>68.044819508341163</v>
      </c>
      <c r="P50" s="123">
        <v>41.562602392279203</v>
      </c>
      <c r="Q50" s="122">
        <v>-38.201884863661832</v>
      </c>
      <c r="R50" s="122">
        <v>38.235351369715218</v>
      </c>
      <c r="S50" s="122">
        <v>34.911037119443449</v>
      </c>
      <c r="T50" s="122">
        <v>26.851562597748696</v>
      </c>
      <c r="U50" s="122">
        <v>28.810321701552596</v>
      </c>
      <c r="V50" s="122">
        <v>32.353488601359828</v>
      </c>
      <c r="W50" s="122">
        <v>35.111936252660044</v>
      </c>
      <c r="X50" s="122">
        <v>-337.32686567068123</v>
      </c>
      <c r="Y50" s="122">
        <v>11.155795624930363</v>
      </c>
      <c r="Z50" s="122">
        <v>29.444192639228341</v>
      </c>
      <c r="AA50" s="122">
        <v>54.924613393225677</v>
      </c>
      <c r="AB50" s="122">
        <v>23.54721437492492</v>
      </c>
      <c r="AC50" s="122">
        <v>2.1020292460840153</v>
      </c>
      <c r="AD50" s="122">
        <v>21.040736320047543</v>
      </c>
      <c r="AE50" s="122">
        <v>51.544392351963765</v>
      </c>
      <c r="AF50" s="122">
        <v>23.581803566831454</v>
      </c>
      <c r="AG50" s="122">
        <v>14.505089509631247</v>
      </c>
      <c r="AH50" s="122">
        <v>19.430821698627941</v>
      </c>
      <c r="AI50" s="122">
        <v>21.380660563234375</v>
      </c>
      <c r="AJ50" s="122">
        <v>17.978736955806038</v>
      </c>
      <c r="AK50" s="122">
        <v>-17.955353960990603</v>
      </c>
      <c r="AL50" s="122">
        <v>22.690339668088026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BO22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baseColWidth="10" defaultColWidth="11.5" defaultRowHeight="12.45" outlineLevelCol="1" x14ac:dyDescent="0.2"/>
  <cols>
    <col min="1" max="1" width="42.875" style="3" customWidth="1"/>
    <col min="2" max="2" width="7.125" style="3" customWidth="1"/>
    <col min="3" max="3" width="6" style="3" customWidth="1"/>
    <col min="4" max="4" width="4.5" style="3" customWidth="1"/>
    <col min="5" max="5" width="7.125" style="3" hidden="1" customWidth="1" outlineLevel="1"/>
    <col min="6" max="6" width="6" style="3" hidden="1" customWidth="1" outlineLevel="1"/>
    <col min="7" max="7" width="4.5" style="3" hidden="1" customWidth="1" outlineLevel="1"/>
    <col min="8" max="8" width="7.125" style="3" hidden="1" customWidth="1" outlineLevel="1"/>
    <col min="9" max="9" width="6" style="3" hidden="1" customWidth="1" outlineLevel="1"/>
    <col min="10" max="10" width="4.5" style="3" hidden="1" customWidth="1" outlineLevel="1"/>
    <col min="11" max="11" width="7.125" style="3" hidden="1" customWidth="1" outlineLevel="1"/>
    <col min="12" max="12" width="6" style="3" hidden="1" customWidth="1" outlineLevel="1"/>
    <col min="13" max="13" width="4.5" style="3" hidden="1" customWidth="1" outlineLevel="1"/>
    <col min="14" max="14" width="7.125" style="3" bestFit="1" customWidth="1" collapsed="1"/>
    <col min="15" max="15" width="6" style="3" bestFit="1" customWidth="1"/>
    <col min="16" max="16" width="4.5" style="3" bestFit="1" customWidth="1"/>
    <col min="17" max="17" width="7.125" style="3" hidden="1" customWidth="1" outlineLevel="1" collapsed="1"/>
    <col min="18" max="18" width="6" style="3" hidden="1" customWidth="1" outlineLevel="1"/>
    <col min="19" max="19" width="4.5" style="3" hidden="1" customWidth="1" outlineLevel="1"/>
    <col min="20" max="20" width="7.125" style="3" hidden="1" customWidth="1" outlineLevel="1" collapsed="1"/>
    <col min="21" max="21" width="6" style="3" hidden="1" customWidth="1" outlineLevel="1"/>
    <col min="22" max="22" width="4.5" style="3" hidden="1" customWidth="1" outlineLevel="1"/>
    <col min="23" max="23" width="7.125" style="3" hidden="1" customWidth="1" outlineLevel="1" collapsed="1"/>
    <col min="24" max="24" width="6" style="3" hidden="1" customWidth="1" outlineLevel="1"/>
    <col min="25" max="25" width="4.5" style="3" hidden="1" customWidth="1" outlineLevel="1"/>
    <col min="26" max="26" width="7.125" style="3" bestFit="1" customWidth="1" collapsed="1"/>
    <col min="27" max="27" width="6" style="3" bestFit="1" customWidth="1"/>
    <col min="28" max="28" width="4.5" style="3" bestFit="1" customWidth="1"/>
    <col min="29" max="29" width="7.125" style="3" hidden="1" customWidth="1" outlineLevel="1" collapsed="1"/>
    <col min="30" max="30" width="6.625" style="3" hidden="1" customWidth="1" outlineLevel="1"/>
    <col min="31" max="31" width="4.5" style="3" hidden="1" customWidth="1" outlineLevel="1"/>
    <col min="32" max="32" width="7.125" style="3" hidden="1" customWidth="1" outlineLevel="1" collapsed="1"/>
    <col min="33" max="33" width="7" style="3" hidden="1" customWidth="1" outlineLevel="1"/>
    <col min="34" max="34" width="4.5" style="3" hidden="1" customWidth="1" outlineLevel="1"/>
    <col min="35" max="35" width="7.125" style="3" hidden="1" customWidth="1" outlineLevel="1" collapsed="1"/>
    <col min="36" max="36" width="7" style="3" hidden="1" customWidth="1" outlineLevel="1"/>
    <col min="37" max="37" width="5" style="3" hidden="1" customWidth="1" outlineLevel="1"/>
    <col min="38" max="38" width="7.125" style="3" bestFit="1" customWidth="1" collapsed="1"/>
    <col min="39" max="39" width="7" style="3" customWidth="1"/>
    <col min="40" max="40" width="5" style="3" customWidth="1"/>
    <col min="41" max="41" width="7.125" style="3" hidden="1" customWidth="1" outlineLevel="1" collapsed="1"/>
    <col min="42" max="42" width="7.875" style="3" hidden="1" customWidth="1" outlineLevel="1"/>
    <col min="43" max="43" width="5" style="3" hidden="1" customWidth="1" outlineLevel="1"/>
    <col min="44" max="44" width="7.125" style="3" hidden="1" customWidth="1" outlineLevel="1" collapsed="1"/>
    <col min="45" max="45" width="6.125" style="3" hidden="1" customWidth="1" outlineLevel="1"/>
    <col min="46" max="46" width="7.125" style="3" hidden="1" customWidth="1" outlineLevel="1"/>
    <col min="47" max="47" width="7.125" style="3" hidden="1" customWidth="1" outlineLevel="1" collapsed="1"/>
    <col min="48" max="48" width="6.125" style="3" hidden="1" customWidth="1" outlineLevel="1"/>
    <col min="49" max="49" width="7.125" style="3" hidden="1" customWidth="1" outlineLevel="1"/>
    <col min="50" max="50" width="7.125" style="3" bestFit="1" customWidth="1" collapsed="1"/>
    <col min="51" max="51" width="5.5" style="3" bestFit="1" customWidth="1"/>
    <col min="52" max="52" width="5.25" style="3" customWidth="1"/>
    <col min="53" max="53" width="7.125" style="3" hidden="1" customWidth="1" outlineLevel="1" collapsed="1"/>
    <col min="54" max="54" width="5.5" style="3" hidden="1" customWidth="1" outlineLevel="1"/>
    <col min="55" max="55" width="4.5" style="3" hidden="1" customWidth="1" outlineLevel="1"/>
    <col min="56" max="56" width="7.125" style="3" hidden="1" customWidth="1" outlineLevel="1" collapsed="1"/>
    <col min="57" max="57" width="7" style="3" hidden="1" customWidth="1" outlineLevel="1"/>
    <col min="58" max="58" width="5" style="3" hidden="1" customWidth="1" outlineLevel="1"/>
    <col min="59" max="59" width="7.125" style="3" hidden="1" customWidth="1" outlineLevel="1" collapsed="1"/>
    <col min="60" max="60" width="7" style="3" hidden="1" customWidth="1" outlineLevel="1"/>
    <col min="61" max="61" width="5" style="3" hidden="1" customWidth="1" outlineLevel="1"/>
    <col min="62" max="62" width="7.125" style="3" bestFit="1" customWidth="1" collapsed="1"/>
    <col min="63" max="63" width="7" style="3" customWidth="1"/>
    <col min="64" max="64" width="5" style="3" customWidth="1"/>
    <col min="65" max="65" width="7.125" style="3" bestFit="1" customWidth="1"/>
    <col min="66" max="66" width="6.375" style="3" customWidth="1"/>
    <col min="67" max="67" width="5" style="3" customWidth="1"/>
    <col min="68" max="16384" width="11.5" style="3"/>
  </cols>
  <sheetData>
    <row r="2" spans="1:67" ht="24.9" x14ac:dyDescent="0.35">
      <c r="A2" s="27" t="s">
        <v>240</v>
      </c>
    </row>
    <row r="3" spans="1:67" ht="24.9" x14ac:dyDescent="0.35">
      <c r="A3" s="27"/>
      <c r="B3" s="185" t="s">
        <v>156</v>
      </c>
      <c r="C3" s="185"/>
      <c r="D3" s="186"/>
      <c r="E3" s="185" t="s">
        <v>157</v>
      </c>
      <c r="F3" s="185"/>
      <c r="G3" s="186"/>
      <c r="H3" s="185" t="s">
        <v>184</v>
      </c>
      <c r="I3" s="185"/>
      <c r="J3" s="186"/>
      <c r="K3" s="185" t="s">
        <v>185</v>
      </c>
      <c r="L3" s="185"/>
      <c r="M3" s="186"/>
      <c r="N3" s="185" t="s">
        <v>211</v>
      </c>
      <c r="O3" s="185"/>
      <c r="P3" s="186"/>
      <c r="Q3" s="185" t="s">
        <v>216</v>
      </c>
      <c r="R3" s="185"/>
      <c r="S3" s="186"/>
      <c r="T3" s="185" t="s">
        <v>219</v>
      </c>
      <c r="U3" s="185"/>
      <c r="V3" s="186"/>
      <c r="W3" s="185" t="s">
        <v>226</v>
      </c>
      <c r="X3" s="185"/>
      <c r="Y3" s="186"/>
      <c r="Z3" s="185" t="s">
        <v>243</v>
      </c>
      <c r="AA3" s="185"/>
      <c r="AB3" s="186"/>
      <c r="AC3" s="264" t="s">
        <v>253</v>
      </c>
      <c r="AD3" s="265"/>
      <c r="AE3" s="266"/>
      <c r="AF3" s="264" t="s">
        <v>255</v>
      </c>
      <c r="AG3" s="265"/>
      <c r="AH3" s="266"/>
      <c r="AI3" s="264" t="s">
        <v>258</v>
      </c>
      <c r="AJ3" s="265"/>
      <c r="AK3" s="266"/>
      <c r="AL3" s="264" t="s">
        <v>298</v>
      </c>
      <c r="AM3" s="265"/>
      <c r="AN3" s="266"/>
      <c r="AO3" s="264" t="s">
        <v>275</v>
      </c>
      <c r="AP3" s="265"/>
      <c r="AQ3" s="266"/>
      <c r="AR3" s="264" t="s">
        <v>277</v>
      </c>
      <c r="AS3" s="265"/>
      <c r="AT3" s="266"/>
      <c r="AU3" s="264" t="s">
        <v>285</v>
      </c>
      <c r="AV3" s="265"/>
      <c r="AW3" s="266"/>
      <c r="AX3" s="264" t="s">
        <v>299</v>
      </c>
      <c r="AY3" s="265"/>
      <c r="AZ3" s="266"/>
      <c r="BA3" s="264" t="s">
        <v>300</v>
      </c>
      <c r="BB3" s="265"/>
      <c r="BC3" s="266"/>
      <c r="BD3" s="264" t="s">
        <v>293</v>
      </c>
      <c r="BE3" s="265"/>
      <c r="BF3" s="266"/>
      <c r="BG3" s="264" t="s">
        <v>301</v>
      </c>
      <c r="BH3" s="265"/>
      <c r="BI3" s="266"/>
      <c r="BJ3" s="264" t="s">
        <v>303</v>
      </c>
      <c r="BK3" s="265"/>
      <c r="BL3" s="266"/>
      <c r="BM3" s="264" t="s">
        <v>306</v>
      </c>
      <c r="BN3" s="265"/>
      <c r="BO3" s="266"/>
    </row>
    <row r="4" spans="1:67" x14ac:dyDescent="0.2">
      <c r="A4" s="154" t="s">
        <v>49</v>
      </c>
      <c r="B4" s="41" t="s">
        <v>118</v>
      </c>
      <c r="C4" s="41" t="s">
        <v>119</v>
      </c>
      <c r="D4" s="41" t="s">
        <v>120</v>
      </c>
      <c r="E4" s="41" t="s">
        <v>118</v>
      </c>
      <c r="F4" s="41" t="s">
        <v>119</v>
      </c>
      <c r="G4" s="41" t="s">
        <v>120</v>
      </c>
      <c r="H4" s="41" t="s">
        <v>118</v>
      </c>
      <c r="I4" s="41" t="s">
        <v>119</v>
      </c>
      <c r="J4" s="41" t="s">
        <v>120</v>
      </c>
      <c r="K4" s="41" t="s">
        <v>118</v>
      </c>
      <c r="L4" s="41" t="s">
        <v>119</v>
      </c>
      <c r="M4" s="41" t="s">
        <v>120</v>
      </c>
      <c r="N4" s="41" t="s">
        <v>118</v>
      </c>
      <c r="O4" s="41" t="s">
        <v>119</v>
      </c>
      <c r="P4" s="41" t="s">
        <v>120</v>
      </c>
      <c r="Q4" s="41" t="s">
        <v>118</v>
      </c>
      <c r="R4" s="41" t="s">
        <v>119</v>
      </c>
      <c r="S4" s="41" t="s">
        <v>120</v>
      </c>
      <c r="T4" s="41" t="s">
        <v>118</v>
      </c>
      <c r="U4" s="41" t="s">
        <v>119</v>
      </c>
      <c r="V4" s="41" t="s">
        <v>120</v>
      </c>
      <c r="W4" s="41" t="s">
        <v>118</v>
      </c>
      <c r="X4" s="41" t="s">
        <v>119</v>
      </c>
      <c r="Y4" s="41" t="s">
        <v>120</v>
      </c>
      <c r="Z4" s="41" t="s">
        <v>118</v>
      </c>
      <c r="AA4" s="41" t="s">
        <v>119</v>
      </c>
      <c r="AB4" s="41" t="s">
        <v>120</v>
      </c>
      <c r="AC4" s="41" t="s">
        <v>118</v>
      </c>
      <c r="AD4" s="41" t="s">
        <v>119</v>
      </c>
      <c r="AE4" s="41" t="s">
        <v>120</v>
      </c>
      <c r="AF4" s="41" t="s">
        <v>118</v>
      </c>
      <c r="AG4" s="41" t="s">
        <v>119</v>
      </c>
      <c r="AH4" s="41" t="s">
        <v>120</v>
      </c>
      <c r="AI4" s="41" t="s">
        <v>118</v>
      </c>
      <c r="AJ4" s="41" t="s">
        <v>119</v>
      </c>
      <c r="AK4" s="41" t="s">
        <v>120</v>
      </c>
      <c r="AL4" s="41" t="s">
        <v>118</v>
      </c>
      <c r="AM4" s="41" t="s">
        <v>119</v>
      </c>
      <c r="AN4" s="41" t="s">
        <v>120</v>
      </c>
      <c r="AO4" s="41" t="s">
        <v>118</v>
      </c>
      <c r="AP4" s="41" t="s">
        <v>119</v>
      </c>
      <c r="AQ4" s="41" t="s">
        <v>120</v>
      </c>
      <c r="AR4" s="41" t="s">
        <v>118</v>
      </c>
      <c r="AS4" s="41" t="s">
        <v>119</v>
      </c>
      <c r="AT4" s="41" t="s">
        <v>120</v>
      </c>
      <c r="AU4" s="41" t="s">
        <v>118</v>
      </c>
      <c r="AV4" s="41" t="s">
        <v>119</v>
      </c>
      <c r="AW4" s="41" t="s">
        <v>120</v>
      </c>
      <c r="AX4" s="41" t="s">
        <v>118</v>
      </c>
      <c r="AY4" s="41" t="s">
        <v>119</v>
      </c>
      <c r="AZ4" s="41" t="s">
        <v>120</v>
      </c>
      <c r="BA4" s="41" t="s">
        <v>118</v>
      </c>
      <c r="BB4" s="41" t="s">
        <v>119</v>
      </c>
      <c r="BC4" s="41" t="s">
        <v>120</v>
      </c>
      <c r="BD4" s="41" t="s">
        <v>118</v>
      </c>
      <c r="BE4" s="41" t="s">
        <v>119</v>
      </c>
      <c r="BF4" s="41" t="s">
        <v>120</v>
      </c>
      <c r="BG4" s="41" t="s">
        <v>118</v>
      </c>
      <c r="BH4" s="41" t="s">
        <v>119</v>
      </c>
      <c r="BI4" s="41" t="s">
        <v>120</v>
      </c>
      <c r="BJ4" s="41" t="s">
        <v>118</v>
      </c>
      <c r="BK4" s="41" t="s">
        <v>119</v>
      </c>
      <c r="BL4" s="41" t="s">
        <v>120</v>
      </c>
      <c r="BM4" s="41" t="s">
        <v>118</v>
      </c>
      <c r="BN4" s="41" t="s">
        <v>119</v>
      </c>
      <c r="BO4" s="41" t="s">
        <v>120</v>
      </c>
    </row>
    <row r="5" spans="1:67" x14ac:dyDescent="0.2">
      <c r="A5" s="133" t="s">
        <v>121</v>
      </c>
      <c r="B5" s="111">
        <v>24673.792753776394</v>
      </c>
      <c r="C5" s="176">
        <v>1.9220321343532452</v>
      </c>
      <c r="D5" s="111">
        <v>119.5340184800001</v>
      </c>
      <c r="E5" s="111">
        <v>24491.688745053332</v>
      </c>
      <c r="F5" s="176">
        <v>1.8450229982769339</v>
      </c>
      <c r="G5" s="111">
        <v>112.65981751</v>
      </c>
      <c r="H5" s="111">
        <v>24386.128742476703</v>
      </c>
      <c r="I5" s="176">
        <v>1.7270662291990975</v>
      </c>
      <c r="J5" s="111">
        <v>105.00267963</v>
      </c>
      <c r="K5" s="111">
        <v>23966.558812061958</v>
      </c>
      <c r="L5" s="176">
        <v>1.6383976878621955</v>
      </c>
      <c r="M5" s="111">
        <v>98.973737479999954</v>
      </c>
      <c r="N5" s="111">
        <v>23569.045164906867</v>
      </c>
      <c r="O5" s="176">
        <v>1.6626480773921937</v>
      </c>
      <c r="P5" s="111">
        <v>98.772781970000011</v>
      </c>
      <c r="Q5" s="111">
        <v>22827.349057925607</v>
      </c>
      <c r="R5" s="176">
        <v>1.6928516917821534</v>
      </c>
      <c r="S5" s="111">
        <v>95.284889930000006</v>
      </c>
      <c r="T5" s="111">
        <v>22573.166012926969</v>
      </c>
      <c r="U5" s="176">
        <v>1.6681589974923059</v>
      </c>
      <c r="V5" s="111">
        <v>93.881159691999983</v>
      </c>
      <c r="W5" s="111">
        <v>22331.318614619464</v>
      </c>
      <c r="X5" s="176">
        <v>1.6054797249964132</v>
      </c>
      <c r="Y5" s="111">
        <v>90.367892950000041</v>
      </c>
      <c r="Z5" s="111">
        <v>22203.291761829456</v>
      </c>
      <c r="AA5" s="176">
        <v>1.7023511996473091</v>
      </c>
      <c r="AB5" s="111">
        <v>95.27116804800005</v>
      </c>
      <c r="AC5" s="111">
        <v>22200.203784290774</v>
      </c>
      <c r="AD5" s="176">
        <v>1.663241419328042</v>
      </c>
      <c r="AE5" s="111">
        <v>91.046215360000005</v>
      </c>
      <c r="AF5" s="111">
        <v>22576.993058919248</v>
      </c>
      <c r="AG5" s="176">
        <v>1.6967516947537471</v>
      </c>
      <c r="AH5" s="111">
        <v>95.506497599999946</v>
      </c>
      <c r="AI5" s="111">
        <v>23334.268330900322</v>
      </c>
      <c r="AJ5" s="176">
        <v>1.6135719127873798</v>
      </c>
      <c r="AK5" s="111">
        <v>94.902461330000079</v>
      </c>
      <c r="AL5" s="111">
        <v>23465.550931209455</v>
      </c>
      <c r="AM5" s="176">
        <v>1.6740141610486141</v>
      </c>
      <c r="AN5" s="111">
        <v>99.011318879999862</v>
      </c>
      <c r="AO5" s="111">
        <v>23569.19340613778</v>
      </c>
      <c r="AP5" s="176">
        <v>1.6699527273774617</v>
      </c>
      <c r="AQ5" s="111">
        <v>97.050671040000012</v>
      </c>
      <c r="AR5" s="111">
        <v>24099.012038855493</v>
      </c>
      <c r="AS5" s="176">
        <v>1.6875762770625604</v>
      </c>
      <c r="AT5" s="111">
        <v>101.39374828999999</v>
      </c>
      <c r="AU5" s="111">
        <v>24678.320597594127</v>
      </c>
      <c r="AV5" s="176">
        <v>1.6256878580007537</v>
      </c>
      <c r="AW5" s="111">
        <v>101.12248344999995</v>
      </c>
      <c r="AX5" s="111">
        <v>24987.308200047984</v>
      </c>
      <c r="AY5" s="176">
        <v>1.6190638337367118</v>
      </c>
      <c r="AZ5" s="111">
        <v>101.97140616000007</v>
      </c>
      <c r="BA5" s="111">
        <v>25073.137235261376</v>
      </c>
      <c r="BB5" s="176">
        <v>1.611310683714982</v>
      </c>
      <c r="BC5" s="111">
        <v>100.72481822000003</v>
      </c>
      <c r="BD5" s="111">
        <v>25489.472118763901</v>
      </c>
      <c r="BE5" s="176">
        <v>1.5854645254008612</v>
      </c>
      <c r="BF5" s="111">
        <v>100.75483553999999</v>
      </c>
      <c r="BG5" s="111">
        <v>26234.911716324255</v>
      </c>
      <c r="BH5" s="176">
        <v>1.5406390820994447</v>
      </c>
      <c r="BI5" s="111">
        <v>101.87684350999986</v>
      </c>
      <c r="BJ5" s="111">
        <v>27185.589293864672</v>
      </c>
      <c r="BK5" s="176">
        <v>1.5216998592646347</v>
      </c>
      <c r="BL5" s="111">
        <v>104.27080222000006</v>
      </c>
      <c r="BM5" s="111">
        <v>27458.223820722611</v>
      </c>
      <c r="BN5" s="176">
        <v>1.4756978380908685</v>
      </c>
      <c r="BO5" s="111">
        <v>99.912431169999962</v>
      </c>
    </row>
    <row r="6" spans="1:67" x14ac:dyDescent="0.2">
      <c r="A6" s="7" t="s">
        <v>122</v>
      </c>
      <c r="B6" s="20">
        <v>19646.757169758446</v>
      </c>
      <c r="C6" s="177">
        <v>2.2561798051473794</v>
      </c>
      <c r="D6" s="20">
        <v>111.72736280000004</v>
      </c>
      <c r="E6" s="20">
        <v>19634.269472296666</v>
      </c>
      <c r="F6" s="177">
        <v>2.185909399771651</v>
      </c>
      <c r="G6" s="20">
        <v>107.00287156</v>
      </c>
      <c r="H6" s="20">
        <v>19974.400782538683</v>
      </c>
      <c r="I6" s="177">
        <v>1.9647976792545849</v>
      </c>
      <c r="J6" s="20">
        <v>97.845334890000004</v>
      </c>
      <c r="K6" s="20">
        <v>19885.467415387393</v>
      </c>
      <c r="L6" s="177">
        <v>1.8303576312008414</v>
      </c>
      <c r="M6" s="20">
        <v>91.741686769999973</v>
      </c>
      <c r="N6" s="20">
        <v>19843.490187096864</v>
      </c>
      <c r="O6" s="177">
        <v>1.8085907128866767</v>
      </c>
      <c r="P6" s="20">
        <v>90.459320269999964</v>
      </c>
      <c r="Q6" s="20">
        <v>19662.024360321662</v>
      </c>
      <c r="R6" s="177">
        <v>1.8483395342464859</v>
      </c>
      <c r="S6" s="20">
        <v>89.610650010000001</v>
      </c>
      <c r="T6" s="20">
        <v>19780.148745333783</v>
      </c>
      <c r="U6" s="177">
        <v>1.7878304881647089</v>
      </c>
      <c r="V6" s="20">
        <v>88.166666351999979</v>
      </c>
      <c r="W6" s="20">
        <v>19836.132195461203</v>
      </c>
      <c r="X6" s="177">
        <v>1.7204734758096913</v>
      </c>
      <c r="Y6" s="20">
        <v>86.020099070000029</v>
      </c>
      <c r="Z6" s="20">
        <v>20009.023679212598</v>
      </c>
      <c r="AA6" s="177">
        <v>1.7326614408356491</v>
      </c>
      <c r="AB6" s="20">
        <v>87.384533407999982</v>
      </c>
      <c r="AC6" s="20">
        <v>20338.450008657608</v>
      </c>
      <c r="AD6" s="177">
        <v>1.7344117480729975</v>
      </c>
      <c r="AE6" s="20">
        <v>86.980060190000003</v>
      </c>
      <c r="AF6" s="20">
        <v>20792.21899313806</v>
      </c>
      <c r="AG6" s="177">
        <v>1.7881526454820507</v>
      </c>
      <c r="AH6" s="20">
        <v>92.694498279999962</v>
      </c>
      <c r="AI6" s="20">
        <v>21816.961680287932</v>
      </c>
      <c r="AJ6" s="177">
        <v>1.6829390280021905</v>
      </c>
      <c r="AK6" s="20">
        <v>92.545991730000068</v>
      </c>
      <c r="AL6" s="20">
        <v>22125.378728791358</v>
      </c>
      <c r="AM6" s="177">
        <v>1.7039558930909606</v>
      </c>
      <c r="AN6" s="20">
        <v>95.026344969999855</v>
      </c>
      <c r="AO6" s="20">
        <v>22451.053382920556</v>
      </c>
      <c r="AP6" s="177">
        <v>1.71604195071004</v>
      </c>
      <c r="AQ6" s="20">
        <v>94.997957530000008</v>
      </c>
      <c r="AR6" s="20">
        <v>23039.857183280383</v>
      </c>
      <c r="AS6" s="177">
        <v>1.7129185269144218</v>
      </c>
      <c r="AT6" s="20">
        <v>98.393184619999985</v>
      </c>
      <c r="AU6" s="20">
        <v>23682.950120051082</v>
      </c>
      <c r="AV6" s="177">
        <v>1.6658835794159266</v>
      </c>
      <c r="AW6" s="20">
        <v>99.443273149999939</v>
      </c>
      <c r="AX6" s="20">
        <v>24073.003159859181</v>
      </c>
      <c r="AY6" s="177">
        <v>1.6491985670922871</v>
      </c>
      <c r="AZ6" s="20">
        <v>100.06868310000009</v>
      </c>
      <c r="BA6" s="20">
        <v>24250.603648601376</v>
      </c>
      <c r="BB6" s="177">
        <v>1.6400915286846613</v>
      </c>
      <c r="BC6" s="20">
        <v>99.160604780000028</v>
      </c>
      <c r="BD6" s="20">
        <v>24674.626878279341</v>
      </c>
      <c r="BE6" s="177">
        <v>1.6164634523704198</v>
      </c>
      <c r="BF6" s="20">
        <v>99.440892109999993</v>
      </c>
      <c r="BG6" s="20">
        <v>25441.479960826699</v>
      </c>
      <c r="BH6" s="177">
        <v>1.568040929120615</v>
      </c>
      <c r="BI6" s="20">
        <v>100.55292965999985</v>
      </c>
      <c r="BJ6" s="20">
        <v>26400.907205387713</v>
      </c>
      <c r="BK6" s="177">
        <v>1.5448678304419665</v>
      </c>
      <c r="BL6" s="20">
        <v>102.80284728000011</v>
      </c>
      <c r="BM6" s="20">
        <v>26661.627564812556</v>
      </c>
      <c r="BN6" s="177">
        <v>1.4967294576590275</v>
      </c>
      <c r="BO6" s="20">
        <v>98.396490489999962</v>
      </c>
    </row>
    <row r="7" spans="1:67" x14ac:dyDescent="0.2">
      <c r="A7" s="133" t="s">
        <v>123</v>
      </c>
      <c r="B7" s="111">
        <v>24113.388711050204</v>
      </c>
      <c r="C7" s="176">
        <v>0.26620847127041425</v>
      </c>
      <c r="D7" s="111">
        <v>16.179871995190425</v>
      </c>
      <c r="E7" s="111">
        <v>23902.639619796668</v>
      </c>
      <c r="F7" s="176">
        <v>0.25141329050972983</v>
      </c>
      <c r="G7" s="111">
        <v>14.982442639999997</v>
      </c>
      <c r="H7" s="111">
        <v>24038.580362939563</v>
      </c>
      <c r="I7" s="176">
        <v>0.1976132466552892</v>
      </c>
      <c r="J7" s="111">
        <v>11.843318187833304</v>
      </c>
      <c r="K7" s="111">
        <v>24423.069321912102</v>
      </c>
      <c r="L7" s="176">
        <v>0.1596670365532358</v>
      </c>
      <c r="M7" s="111">
        <v>9.8290256821666731</v>
      </c>
      <c r="N7" s="111">
        <v>24397.025592023001</v>
      </c>
      <c r="O7" s="176">
        <v>0.1218724838408354</v>
      </c>
      <c r="P7" s="111">
        <v>7.4944110100000252</v>
      </c>
      <c r="Q7" s="111">
        <v>24280.78070263589</v>
      </c>
      <c r="R7" s="176">
        <v>9.0274307626536779E-2</v>
      </c>
      <c r="S7" s="111">
        <v>5.4047605476876912</v>
      </c>
      <c r="T7" s="111">
        <v>23913.376007399071</v>
      </c>
      <c r="U7" s="176">
        <v>6.7127744806900938E-2</v>
      </c>
      <c r="V7" s="111">
        <v>4.0021326353630107</v>
      </c>
      <c r="W7" s="111">
        <v>23080.090322467498</v>
      </c>
      <c r="X7" s="176">
        <v>6.6720612224295497E-2</v>
      </c>
      <c r="Y7" s="111">
        <v>3.8814365369493244</v>
      </c>
      <c r="Z7" s="111">
        <v>22937.923038275436</v>
      </c>
      <c r="AA7" s="176">
        <v>5.3477570628116824E-2</v>
      </c>
      <c r="AB7" s="111">
        <v>3.091866431217392</v>
      </c>
      <c r="AC7" s="111">
        <v>22756.75661484406</v>
      </c>
      <c r="AD7" s="176">
        <v>5.1117347215907855E-2</v>
      </c>
      <c r="AE7" s="111">
        <v>2.868324730000007</v>
      </c>
      <c r="AF7" s="111">
        <v>22882.386024005606</v>
      </c>
      <c r="AG7" s="176">
        <v>5.383050684641149E-2</v>
      </c>
      <c r="AH7" s="111">
        <v>3.0709893099999794</v>
      </c>
      <c r="AI7" s="111">
        <v>23674.427553670987</v>
      </c>
      <c r="AJ7" s="176">
        <v>5.7527996481114813E-2</v>
      </c>
      <c r="AK7" s="111">
        <v>3.4328410799999802</v>
      </c>
      <c r="AL7" s="111">
        <v>23910.26330189365</v>
      </c>
      <c r="AM7" s="176">
        <v>5.5926441758725208E-2</v>
      </c>
      <c r="AN7" s="111">
        <v>3.3705169100000241</v>
      </c>
      <c r="AO7" s="111">
        <v>24197.985520652881</v>
      </c>
      <c r="AP7" s="176">
        <v>6.0750402919596491E-2</v>
      </c>
      <c r="AQ7" s="111">
        <v>3.6247496800000052</v>
      </c>
      <c r="AR7" s="111">
        <v>24410.320417471365</v>
      </c>
      <c r="AS7" s="176">
        <v>5.9753241902560088E-2</v>
      </c>
      <c r="AT7" s="111">
        <v>3.6364990699999806</v>
      </c>
      <c r="AU7" s="111">
        <v>24904.027625314786</v>
      </c>
      <c r="AV7" s="176">
        <v>5.2212479595765526E-2</v>
      </c>
      <c r="AW7" s="111">
        <v>3.277471099999997</v>
      </c>
      <c r="AX7" s="111">
        <v>24893.584080604036</v>
      </c>
      <c r="AY7" s="176">
        <v>3.5424696347856284E-2</v>
      </c>
      <c r="AZ7" s="111">
        <v>2.2227393000000246</v>
      </c>
      <c r="BA7" s="111">
        <v>24857.356294020272</v>
      </c>
      <c r="BB7" s="176">
        <v>2.2657637102673177E-2</v>
      </c>
      <c r="BC7" s="111">
        <v>1.4041648000000053</v>
      </c>
      <c r="BD7" s="111">
        <v>25844.681335808731</v>
      </c>
      <c r="BE7" s="176">
        <v>1.4815004222991049E-2</v>
      </c>
      <c r="BF7" s="111">
        <v>0.95460012999999044</v>
      </c>
      <c r="BG7" s="111">
        <v>26897.962399193584</v>
      </c>
      <c r="BH7" s="176">
        <v>9.590446166590081E-3</v>
      </c>
      <c r="BI7" s="111">
        <v>0.65020926999998852</v>
      </c>
      <c r="BJ7" s="111">
        <v>27195.592260305486</v>
      </c>
      <c r="BK7" s="176">
        <v>5.5130685744686214E-3</v>
      </c>
      <c r="BL7" s="111">
        <v>0.37790869000001109</v>
      </c>
      <c r="BM7" s="111">
        <v>27360.93743861933</v>
      </c>
      <c r="BN7" s="176">
        <v>4.5199896263177662E-3</v>
      </c>
      <c r="BO7" s="111">
        <v>0.30494256999999969</v>
      </c>
    </row>
    <row r="8" spans="1:67" x14ac:dyDescent="0.2">
      <c r="A8" s="7" t="s">
        <v>124</v>
      </c>
      <c r="B8" s="20">
        <v>13026.935829295058</v>
      </c>
      <c r="C8" s="177">
        <v>5.3847007470971195E-2</v>
      </c>
      <c r="D8" s="20">
        <v>1.7680673700000007</v>
      </c>
      <c r="E8" s="20">
        <v>13216.732933376665</v>
      </c>
      <c r="F8" s="177">
        <v>5.1300298408035891E-2</v>
      </c>
      <c r="G8" s="20">
        <v>1.6904118700000001</v>
      </c>
      <c r="H8" s="20">
        <v>13458.638945715549</v>
      </c>
      <c r="I8" s="177">
        <v>4.2551781755403133E-2</v>
      </c>
      <c r="J8" s="20">
        <v>1.4278001399999996</v>
      </c>
      <c r="K8" s="20">
        <v>13961.935219060215</v>
      </c>
      <c r="L8" s="177">
        <v>4.2605198789138217E-2</v>
      </c>
      <c r="M8" s="20">
        <v>1.4993505300000001</v>
      </c>
      <c r="N8" s="20">
        <v>14220.196008136521</v>
      </c>
      <c r="O8" s="177">
        <v>4.201144097279421E-2</v>
      </c>
      <c r="P8" s="20">
        <v>1.5058028800000003</v>
      </c>
      <c r="Q8" s="20">
        <v>14788.140132386388</v>
      </c>
      <c r="R8" s="177">
        <v>4.3260948213722866E-2</v>
      </c>
      <c r="S8" s="20">
        <v>1.5774631999999997</v>
      </c>
      <c r="T8" s="20">
        <v>15095.733004960988</v>
      </c>
      <c r="U8" s="177">
        <v>3.1189639771103728E-2</v>
      </c>
      <c r="V8" s="20">
        <v>1.1738513199999998</v>
      </c>
      <c r="W8" s="20">
        <v>15112.354105839458</v>
      </c>
      <c r="X8" s="177">
        <v>3.4711246519561173E-2</v>
      </c>
      <c r="Y8" s="20">
        <v>1.3222004300000008</v>
      </c>
      <c r="Z8" s="20">
        <v>15293.272482893744</v>
      </c>
      <c r="AA8" s="177">
        <v>3.510594640782827E-2</v>
      </c>
      <c r="AB8" s="20">
        <v>1.3532438899999999</v>
      </c>
      <c r="AC8" s="20">
        <v>15508.694371253445</v>
      </c>
      <c r="AD8" s="177">
        <v>3.5136520314913627E-2</v>
      </c>
      <c r="AE8" s="20">
        <v>1.34364219</v>
      </c>
      <c r="AF8" s="20">
        <v>15558.111473138097</v>
      </c>
      <c r="AG8" s="177">
        <v>3.5106695213326503E-2</v>
      </c>
      <c r="AH8" s="20">
        <v>1.3617436399999996</v>
      </c>
      <c r="AI8" s="20">
        <v>15922.993875823367</v>
      </c>
      <c r="AJ8" s="177">
        <v>3.4687367244063058E-2</v>
      </c>
      <c r="AK8" s="20">
        <v>1.3921660200000001</v>
      </c>
      <c r="AL8" s="20">
        <v>16031.801086139234</v>
      </c>
      <c r="AM8" s="177">
        <v>3.5393041776722187E-2</v>
      </c>
      <c r="AN8" s="20">
        <v>1.4301947099999999</v>
      </c>
      <c r="AO8" s="20">
        <v>16513.745712789667</v>
      </c>
      <c r="AP8" s="177">
        <v>3.6142658791482658E-2</v>
      </c>
      <c r="AQ8" s="20">
        <v>1.4716866</v>
      </c>
      <c r="AR8" s="20">
        <v>16777.330574692634</v>
      </c>
      <c r="AS8" s="177">
        <v>3.5790010306024182E-2</v>
      </c>
      <c r="AT8" s="20">
        <v>1.4970393399999997</v>
      </c>
      <c r="AU8" s="20">
        <v>17307.717395401192</v>
      </c>
      <c r="AV8" s="177">
        <v>3.1211325328130899E-2</v>
      </c>
      <c r="AW8" s="20">
        <v>1.3615919299999992</v>
      </c>
      <c r="AX8" s="20">
        <v>17612.568128045714</v>
      </c>
      <c r="AY8" s="177">
        <v>1.4957366424238493E-2</v>
      </c>
      <c r="AZ8" s="20">
        <v>0.66400719000000119</v>
      </c>
      <c r="BA8" s="20">
        <v>18235.231870116531</v>
      </c>
      <c r="BB8" s="177">
        <v>1.7229848104625045E-3</v>
      </c>
      <c r="BC8" s="20">
        <v>7.8332370000000068E-2</v>
      </c>
      <c r="BD8" s="20">
        <v>19116.862689027788</v>
      </c>
      <c r="BE8" s="177">
        <v>-2.9637407950152382E-4</v>
      </c>
      <c r="BF8" s="20">
        <v>-1.4125550000000132E-2</v>
      </c>
      <c r="BG8" s="20">
        <v>19917.85561599207</v>
      </c>
      <c r="BH8" s="177">
        <v>-2.0809735716743188E-3</v>
      </c>
      <c r="BI8" s="20">
        <v>-0.10447301000000014</v>
      </c>
      <c r="BJ8" s="20">
        <v>20296.74500897311</v>
      </c>
      <c r="BK8" s="177">
        <v>-2.7278373532458244E-3</v>
      </c>
      <c r="BL8" s="20">
        <v>-0.13955320999999998</v>
      </c>
      <c r="BM8" s="20">
        <v>20968.158235039111</v>
      </c>
      <c r="BN8" s="177">
        <v>-3.7393444812312835E-3</v>
      </c>
      <c r="BO8" s="20">
        <v>-0.19333274000000003</v>
      </c>
    </row>
    <row r="9" spans="1:67" x14ac:dyDescent="0.2">
      <c r="A9" s="7" t="s">
        <v>125</v>
      </c>
      <c r="B9" s="20">
        <v>9542.6605571974014</v>
      </c>
      <c r="C9" s="177">
        <v>0.56546217597470683</v>
      </c>
      <c r="D9" s="20">
        <v>13.600910999999954</v>
      </c>
      <c r="E9" s="20">
        <v>9551.6892594583333</v>
      </c>
      <c r="F9" s="177">
        <v>0.5235014187448378</v>
      </c>
      <c r="G9" s="20">
        <v>12.46655841000001</v>
      </c>
      <c r="H9" s="20">
        <v>9444.215880977199</v>
      </c>
      <c r="I9" s="177">
        <v>0.44944336646576361</v>
      </c>
      <c r="J9" s="20">
        <v>10.582527569999989</v>
      </c>
      <c r="K9" s="20">
        <v>9165.8286232039118</v>
      </c>
      <c r="L9" s="177">
        <v>0.35043303176827845</v>
      </c>
      <c r="M9" s="20">
        <v>8.0960229699999662</v>
      </c>
      <c r="N9" s="20">
        <v>8842.4109000969038</v>
      </c>
      <c r="O9" s="177">
        <v>0.25900510362420798</v>
      </c>
      <c r="P9" s="20">
        <v>5.7726333900000828</v>
      </c>
      <c r="Q9" s="20">
        <v>8234.4725515619975</v>
      </c>
      <c r="R9" s="177">
        <v>0.18239855545434139</v>
      </c>
      <c r="S9" s="20">
        <v>3.7034528999999994</v>
      </c>
      <c r="T9" s="20">
        <v>7582.2814425150564</v>
      </c>
      <c r="U9" s="177">
        <v>0.14001798667418863</v>
      </c>
      <c r="V9" s="20">
        <v>2.646867839999997</v>
      </c>
      <c r="W9" s="20">
        <v>6736.3572640879338</v>
      </c>
      <c r="X9" s="177">
        <v>0.15281747708599444</v>
      </c>
      <c r="Y9" s="20">
        <v>2.5947355400000096</v>
      </c>
      <c r="Z9" s="20">
        <v>6226.5341442064155</v>
      </c>
      <c r="AA9" s="177">
        <v>0.10524369687669116</v>
      </c>
      <c r="AB9" s="20">
        <v>1.6517238200000257</v>
      </c>
      <c r="AC9" s="20">
        <v>5945.9989059322224</v>
      </c>
      <c r="AD9" s="177">
        <v>9.9393283284502781E-2</v>
      </c>
      <c r="AE9" s="20">
        <v>1.4572414199999959</v>
      </c>
      <c r="AF9" s="20">
        <v>5943.8325353529563</v>
      </c>
      <c r="AG9" s="177">
        <v>0.10785584549335911</v>
      </c>
      <c r="AH9" s="20">
        <v>1.5983017700000022</v>
      </c>
      <c r="AI9" s="20">
        <v>5935.3667011705393</v>
      </c>
      <c r="AJ9" s="177">
        <v>0.12733125734049539</v>
      </c>
      <c r="AK9" s="20">
        <v>1.9049235299999914</v>
      </c>
      <c r="AL9" s="20">
        <v>5782.5696673263092</v>
      </c>
      <c r="AM9" s="177">
        <v>0.1224343742454836</v>
      </c>
      <c r="AN9" s="20">
        <v>1.7845108900000277</v>
      </c>
      <c r="AO9" s="20">
        <v>5797.7674046417769</v>
      </c>
      <c r="AP9" s="177">
        <v>0.1336162703177024</v>
      </c>
      <c r="AQ9" s="20">
        <v>1.9101601400000043</v>
      </c>
      <c r="AR9" s="20">
        <v>5707.3108997225263</v>
      </c>
      <c r="AS9" s="177">
        <v>0.13319796012992502</v>
      </c>
      <c r="AT9" s="20">
        <v>1.8952985599999945</v>
      </c>
      <c r="AU9" s="20">
        <v>5420.5609632301084</v>
      </c>
      <c r="AV9" s="177">
        <v>0.12026115865735132</v>
      </c>
      <c r="AW9" s="20">
        <v>1.6431022099999786</v>
      </c>
      <c r="AX9" s="20">
        <v>5003.2992450645143</v>
      </c>
      <c r="AY9" s="177">
        <v>0.10402479208275928</v>
      </c>
      <c r="AZ9" s="20">
        <v>1.3118624400000263</v>
      </c>
      <c r="BA9" s="20">
        <v>4635.1108062681324</v>
      </c>
      <c r="BB9" s="177">
        <v>9.7568765491892889E-2</v>
      </c>
      <c r="BC9" s="20">
        <v>1.1275075499999994</v>
      </c>
      <c r="BD9" s="20">
        <v>4605.4293751530222</v>
      </c>
      <c r="BE9" s="177">
        <v>7.8678174253419456E-2</v>
      </c>
      <c r="BF9" s="20">
        <v>0.90338510999999067</v>
      </c>
      <c r="BG9" s="20">
        <v>4519.9391036491315</v>
      </c>
      <c r="BH9" s="177">
        <v>5.6615550780591758E-2</v>
      </c>
      <c r="BI9" s="20">
        <v>0.64500530000000933</v>
      </c>
      <c r="BJ9" s="20">
        <v>4266.5055273561402</v>
      </c>
      <c r="BK9" s="177">
        <v>4.0351082793139884E-2</v>
      </c>
      <c r="BL9" s="20">
        <v>0.43393278999999346</v>
      </c>
      <c r="BM9" s="20">
        <v>3973.1310907072229</v>
      </c>
      <c r="BN9" s="177">
        <v>4.2443966409761398E-2</v>
      </c>
      <c r="BO9" s="20">
        <v>0.41581342000000121</v>
      </c>
    </row>
    <row r="10" spans="1:67" x14ac:dyDescent="0.2">
      <c r="A10" s="7" t="s">
        <v>126</v>
      </c>
      <c r="B10" s="20">
        <v>1543.7923245577324</v>
      </c>
      <c r="C10" s="177">
        <v>0.20839152171930475</v>
      </c>
      <c r="D10" s="20">
        <v>0.81089362519045238</v>
      </c>
      <c r="E10" s="20">
        <v>1134.2174269616696</v>
      </c>
      <c r="F10" s="177">
        <v>0.29191586076264769</v>
      </c>
      <c r="G10" s="20">
        <v>0.82547235999998703</v>
      </c>
      <c r="H10" s="20">
        <v>1135.7255362468156</v>
      </c>
      <c r="I10" s="177">
        <v>-5.8981975553248099E-2</v>
      </c>
      <c r="J10" s="20">
        <v>-0.16700952216668338</v>
      </c>
      <c r="K10" s="20">
        <v>1295.3054796479773</v>
      </c>
      <c r="L10" s="177">
        <v>7.1565329594839605E-2</v>
      </c>
      <c r="M10" s="20">
        <v>0.23365218216670838</v>
      </c>
      <c r="N10" s="20">
        <v>1334.8689967861549</v>
      </c>
      <c r="O10" s="177">
        <v>6.419029189362549E-2</v>
      </c>
      <c r="P10" s="20">
        <v>0.21597473999993963</v>
      </c>
      <c r="Q10" s="20">
        <v>1258.1680186875014</v>
      </c>
      <c r="R10" s="177">
        <v>3.9919790551382596E-2</v>
      </c>
      <c r="S10" s="20">
        <v>0.12384444768769254</v>
      </c>
      <c r="T10" s="20">
        <v>1235.3615599230268</v>
      </c>
      <c r="U10" s="177">
        <v>5.8901578269256821E-2</v>
      </c>
      <c r="V10" s="20">
        <v>0.18141347536301372</v>
      </c>
      <c r="W10" s="20">
        <v>1231.3789525401053</v>
      </c>
      <c r="X10" s="177">
        <v>-1.1437595364452418E-2</v>
      </c>
      <c r="Y10" s="20">
        <v>-3.5499433050686091E-2</v>
      </c>
      <c r="Z10" s="20">
        <v>1418.1164111752707</v>
      </c>
      <c r="AA10" s="177">
        <v>2.4311208036228708E-2</v>
      </c>
      <c r="AB10" s="20">
        <v>8.6898721217365194E-2</v>
      </c>
      <c r="AC10" s="20">
        <v>1302.0633376583933</v>
      </c>
      <c r="AD10" s="177">
        <v>2.1005983424801089E-2</v>
      </c>
      <c r="AE10" s="20">
        <v>6.7441120000011096E-2</v>
      </c>
      <c r="AF10" s="20">
        <v>1380.4420155145544</v>
      </c>
      <c r="AG10" s="177">
        <v>3.2235672250985795E-2</v>
      </c>
      <c r="AH10" s="20">
        <v>0.1109438999999777</v>
      </c>
      <c r="AI10" s="20">
        <v>1816.0669766770807</v>
      </c>
      <c r="AJ10" s="177">
        <v>2.9656364362691343E-2</v>
      </c>
      <c r="AK10" s="20">
        <v>0.13575152999998863</v>
      </c>
      <c r="AL10" s="20">
        <v>2095.892548428109</v>
      </c>
      <c r="AM10" s="177">
        <v>2.9494090089525065E-2</v>
      </c>
      <c r="AN10" s="20">
        <v>0.1558113099999964</v>
      </c>
      <c r="AO10" s="20">
        <v>1886.4724032214397</v>
      </c>
      <c r="AP10" s="177">
        <v>5.2219495291612149E-2</v>
      </c>
      <c r="AQ10" s="20">
        <v>0.24290294000000109</v>
      </c>
      <c r="AR10" s="20">
        <v>1925.6789430562053</v>
      </c>
      <c r="AS10" s="177">
        <v>5.0856232982736609E-2</v>
      </c>
      <c r="AT10" s="20">
        <v>0.24416116999998599</v>
      </c>
      <c r="AU10" s="20">
        <v>2175.7492666834873</v>
      </c>
      <c r="AV10" s="177">
        <v>4.9739781862831067E-2</v>
      </c>
      <c r="AW10" s="20">
        <v>0.27277696000001972</v>
      </c>
      <c r="AX10" s="20">
        <v>2277.7167074938052</v>
      </c>
      <c r="AY10" s="177">
        <v>4.3000456502902067E-2</v>
      </c>
      <c r="AZ10" s="20">
        <v>0.24686966999999732</v>
      </c>
      <c r="BA10" s="20">
        <v>1987.0136176356086</v>
      </c>
      <c r="BB10" s="177">
        <v>4.0033893438148428E-2</v>
      </c>
      <c r="BC10" s="20">
        <v>0.19832488000000581</v>
      </c>
      <c r="BD10" s="20">
        <v>2122.3892716279197</v>
      </c>
      <c r="BE10" s="177">
        <v>1.2348361902561689E-2</v>
      </c>
      <c r="BF10" s="20">
        <v>6.534057000000007E-2</v>
      </c>
      <c r="BG10" s="20">
        <v>2460.1676795523836</v>
      </c>
      <c r="BH10" s="177">
        <v>1.7687066631906098E-2</v>
      </c>
      <c r="BI10" s="20">
        <v>0.10967697999997926</v>
      </c>
      <c r="BJ10" s="20">
        <v>2632.3417239762357</v>
      </c>
      <c r="BK10" s="177">
        <v>1.2589272192722913E-2</v>
      </c>
      <c r="BL10" s="20">
        <v>8.3529110000017684E-2</v>
      </c>
      <c r="BM10" s="20">
        <v>2419.6481128729965</v>
      </c>
      <c r="BN10" s="177">
        <v>1.3821380651669119E-2</v>
      </c>
      <c r="BO10" s="20">
        <v>8.2461889999998567E-2</v>
      </c>
    </row>
    <row r="11" spans="1:67" x14ac:dyDescent="0.2">
      <c r="A11" s="133" t="s">
        <v>127</v>
      </c>
      <c r="B11" s="111">
        <v>13157.260401315005</v>
      </c>
      <c r="C11" s="176">
        <v>1.6693664059816422</v>
      </c>
      <c r="D11" s="111">
        <v>55.362042268523794</v>
      </c>
      <c r="E11" s="111">
        <v>12686.512649926004</v>
      </c>
      <c r="F11" s="176">
        <v>1.5600764437476069</v>
      </c>
      <c r="G11" s="111">
        <v>49.344262684916671</v>
      </c>
      <c r="H11" s="111">
        <v>12340.79107293685</v>
      </c>
      <c r="I11" s="176">
        <v>1.415838010696773</v>
      </c>
      <c r="J11" s="111">
        <v>43.561727631916654</v>
      </c>
      <c r="K11" s="111">
        <v>12675.848129063905</v>
      </c>
      <c r="L11" s="176">
        <v>1.327458413742185</v>
      </c>
      <c r="M11" s="111">
        <v>42.412406438971217</v>
      </c>
      <c r="N11" s="111">
        <v>12237.997111441864</v>
      </c>
      <c r="O11" s="176">
        <v>1.2400750299691616</v>
      </c>
      <c r="P11" s="111">
        <v>38.251922914945432</v>
      </c>
      <c r="Q11" s="111">
        <v>11004.298235927052</v>
      </c>
      <c r="R11" s="176">
        <v>0.93376847011934472</v>
      </c>
      <c r="S11" s="111">
        <v>25.336767275749995</v>
      </c>
      <c r="T11" s="111">
        <v>10831.279193543764</v>
      </c>
      <c r="U11" s="176">
        <v>0.85809215775795156</v>
      </c>
      <c r="V11" s="111">
        <v>23.17193018730072</v>
      </c>
      <c r="W11" s="111">
        <v>10542.204998087009</v>
      </c>
      <c r="X11" s="176">
        <v>0.98700557132472333</v>
      </c>
      <c r="Y11" s="111">
        <v>26.226843456949268</v>
      </c>
      <c r="Z11" s="111">
        <v>9952.839292904564</v>
      </c>
      <c r="AA11" s="176">
        <v>0.99328369166256125</v>
      </c>
      <c r="AB11" s="111">
        <v>24.918119230000016</v>
      </c>
      <c r="AC11" s="111">
        <v>10063.823167242701</v>
      </c>
      <c r="AD11" s="176">
        <v>1.1744289761745352</v>
      </c>
      <c r="AE11" s="111">
        <v>29.143345163933624</v>
      </c>
      <c r="AF11" s="111">
        <v>10570.021997041817</v>
      </c>
      <c r="AG11" s="176">
        <v>1.3128553491366628</v>
      </c>
      <c r="AH11" s="111">
        <v>34.597227470056907</v>
      </c>
      <c r="AI11" s="111">
        <v>10690.063371705024</v>
      </c>
      <c r="AJ11" s="176">
        <v>1.1901614719503602</v>
      </c>
      <c r="AK11" s="111">
        <v>32.068683378340261</v>
      </c>
      <c r="AL11" s="111">
        <v>10588.372610166951</v>
      </c>
      <c r="AM11" s="176">
        <v>1.1511461014869873</v>
      </c>
      <c r="AN11" s="111">
        <v>30.722363679951943</v>
      </c>
      <c r="AO11" s="111">
        <v>10432.085246708744</v>
      </c>
      <c r="AP11" s="176">
        <v>1.151977090137458</v>
      </c>
      <c r="AQ11" s="111">
        <v>29.6322490025</v>
      </c>
      <c r="AR11" s="111">
        <v>10269.559070612881</v>
      </c>
      <c r="AS11" s="176">
        <v>1.1484118632612341</v>
      </c>
      <c r="AT11" s="111">
        <v>29.403430013999998</v>
      </c>
      <c r="AU11" s="111">
        <v>9576.5060774205413</v>
      </c>
      <c r="AV11" s="176">
        <v>1.1975375617845971</v>
      </c>
      <c r="AW11" s="111">
        <v>28.906212820000015</v>
      </c>
      <c r="AX11" s="111">
        <v>11348.810317213522</v>
      </c>
      <c r="AY11" s="176">
        <v>1.0369749743224284</v>
      </c>
      <c r="AZ11" s="111">
        <v>29.662897819999984</v>
      </c>
      <c r="BA11" s="111">
        <v>11158.669497112198</v>
      </c>
      <c r="BB11" s="176">
        <v>1.0490233516951151</v>
      </c>
      <c r="BC11" s="111">
        <v>29.184086129999997</v>
      </c>
      <c r="BD11" s="111">
        <v>12003.58531182522</v>
      </c>
      <c r="BE11" s="176">
        <v>0.93591679290970808</v>
      </c>
      <c r="BF11" s="111">
        <v>28.008945019999999</v>
      </c>
      <c r="BG11" s="111">
        <v>13114.047106513803</v>
      </c>
      <c r="BH11" s="176">
        <v>0.71322259243063357</v>
      </c>
      <c r="BI11" s="111">
        <v>23.575276440000017</v>
      </c>
      <c r="BJ11" s="111">
        <v>13279.37013937293</v>
      </c>
      <c r="BK11" s="176">
        <v>0.65031190621282675</v>
      </c>
      <c r="BL11" s="111">
        <v>21.766777829999992</v>
      </c>
      <c r="BM11" s="111">
        <v>12803.60043948661</v>
      </c>
      <c r="BN11" s="176">
        <v>0.69305416062850211</v>
      </c>
      <c r="BO11" s="111">
        <v>21.880081370000006</v>
      </c>
    </row>
    <row r="12" spans="1:67" x14ac:dyDescent="0.2">
      <c r="A12" s="7" t="s">
        <v>128</v>
      </c>
      <c r="B12" s="20">
        <v>12832.082610040483</v>
      </c>
      <c r="C12" s="177">
        <v>1.6899365814734673</v>
      </c>
      <c r="D12" s="20">
        <v>54.659105078523794</v>
      </c>
      <c r="E12" s="20">
        <v>12280.187991979339</v>
      </c>
      <c r="F12" s="177">
        <v>1.5947005873624138</v>
      </c>
      <c r="G12" s="20">
        <v>48.823925844916666</v>
      </c>
      <c r="H12" s="20">
        <v>11890.487161075798</v>
      </c>
      <c r="I12" s="177">
        <v>1.4607627929602409</v>
      </c>
      <c r="J12" s="20">
        <v>43.303986092916659</v>
      </c>
      <c r="K12" s="20">
        <v>12137.195437156241</v>
      </c>
      <c r="L12" s="177">
        <v>1.370749485711469</v>
      </c>
      <c r="M12" s="20">
        <v>41.93449329091667</v>
      </c>
      <c r="N12" s="20">
        <v>11169.01696888779</v>
      </c>
      <c r="O12" s="177">
        <v>1.3550102219025193</v>
      </c>
      <c r="P12" s="20">
        <v>38.146305721999987</v>
      </c>
      <c r="Q12" s="20">
        <v>9760.2329083639725</v>
      </c>
      <c r="R12" s="177">
        <v>1.0868654873682242</v>
      </c>
      <c r="S12" s="20">
        <v>26.156861005749999</v>
      </c>
      <c r="T12" s="20">
        <v>10035.67211047314</v>
      </c>
      <c r="U12" s="177">
        <v>0.93029628640489037</v>
      </c>
      <c r="V12" s="20">
        <v>23.276425017300724</v>
      </c>
      <c r="W12" s="20">
        <v>9833.7507806655958</v>
      </c>
      <c r="X12" s="177">
        <v>1.0426928509803308</v>
      </c>
      <c r="Y12" s="20">
        <v>25.844644126949266</v>
      </c>
      <c r="Z12" s="20">
        <v>8963.8940769356886</v>
      </c>
      <c r="AA12" s="177">
        <v>1.1101750043758754</v>
      </c>
      <c r="AB12" s="20">
        <v>25.083210560000012</v>
      </c>
      <c r="AC12" s="20">
        <v>9069.0745639966372</v>
      </c>
      <c r="AD12" s="177">
        <v>1.3001183161269909</v>
      </c>
      <c r="AE12" s="20">
        <v>29.073377961304352</v>
      </c>
      <c r="AF12" s="20">
        <v>9410.1996597675115</v>
      </c>
      <c r="AG12" s="177">
        <v>1.4783180993616827</v>
      </c>
      <c r="AH12" s="20">
        <v>34.682888528311587</v>
      </c>
      <c r="AI12" s="20">
        <v>9613.5291059297324</v>
      </c>
      <c r="AJ12" s="177">
        <v>1.3140145693354592</v>
      </c>
      <c r="AK12" s="20">
        <v>31.840361433666818</v>
      </c>
      <c r="AL12" s="20">
        <v>9674.8983863787707</v>
      </c>
      <c r="AM12" s="177">
        <v>1.2487838294187474</v>
      </c>
      <c r="AN12" s="20">
        <v>30.452898968999985</v>
      </c>
      <c r="AO12" s="20">
        <v>9632.8692264322508</v>
      </c>
      <c r="AP12" s="177">
        <v>1.2488697723915143</v>
      </c>
      <c r="AQ12" s="20">
        <v>29.663504872500003</v>
      </c>
      <c r="AR12" s="20">
        <v>9124.3695021763961</v>
      </c>
      <c r="AS12" s="177">
        <v>1.3029223693034517</v>
      </c>
      <c r="AT12" s="20">
        <v>29.639435804000001</v>
      </c>
      <c r="AU12" s="20">
        <v>8225.0236313776059</v>
      </c>
      <c r="AV12" s="177">
        <v>1.4241096606674655</v>
      </c>
      <c r="AW12" s="20">
        <v>29.524024010000009</v>
      </c>
      <c r="AX12" s="20">
        <v>9243.3964368289035</v>
      </c>
      <c r="AY12" s="177">
        <v>1.307963972009107</v>
      </c>
      <c r="AZ12" s="20">
        <v>30.473499059999988</v>
      </c>
      <c r="BA12" s="20">
        <v>9135.9721716423628</v>
      </c>
      <c r="BB12" s="177">
        <v>1.3115865633375223</v>
      </c>
      <c r="BC12" s="20">
        <v>29.874473129999998</v>
      </c>
      <c r="BD12" s="20">
        <v>9501.3336759036811</v>
      </c>
      <c r="BE12" s="177">
        <v>1.2267409914332787</v>
      </c>
      <c r="BF12" s="20">
        <v>29.059355339999996</v>
      </c>
      <c r="BG12" s="20">
        <v>10245.036794058746</v>
      </c>
      <c r="BH12" s="177">
        <v>0.95976397370158684</v>
      </c>
      <c r="BI12" s="20">
        <v>24.784087250000013</v>
      </c>
      <c r="BJ12" s="20">
        <v>10281.584026009834</v>
      </c>
      <c r="BK12" s="177">
        <v>0.88574147806144299</v>
      </c>
      <c r="BL12" s="20">
        <v>22.954190130000004</v>
      </c>
      <c r="BM12" s="20">
        <v>10074.089954836387</v>
      </c>
      <c r="BN12" s="177">
        <v>0.93458795339644507</v>
      </c>
      <c r="BO12" s="20">
        <v>23.21537206</v>
      </c>
    </row>
    <row r="13" spans="1:67" x14ac:dyDescent="0.2">
      <c r="A13" s="133" t="s">
        <v>129</v>
      </c>
      <c r="B13" s="111">
        <v>13254.660197674237</v>
      </c>
      <c r="C13" s="176">
        <v>0.9253614551394328</v>
      </c>
      <c r="D13" s="111">
        <v>30.915406893333341</v>
      </c>
      <c r="E13" s="111">
        <v>12963.58423108</v>
      </c>
      <c r="F13" s="176">
        <v>0.83071020989804156</v>
      </c>
      <c r="G13" s="111">
        <v>26.848694294916665</v>
      </c>
      <c r="H13" s="111">
        <v>12675.432995331925</v>
      </c>
      <c r="I13" s="176">
        <v>0.68622481809743963</v>
      </c>
      <c r="J13" s="111">
        <v>21.685915064083343</v>
      </c>
      <c r="K13" s="111">
        <v>12384.153458849618</v>
      </c>
      <c r="L13" s="176">
        <v>0.58894837497987884</v>
      </c>
      <c r="M13" s="111">
        <v>18.383936686804532</v>
      </c>
      <c r="N13" s="111">
        <v>11972.216795356891</v>
      </c>
      <c r="O13" s="176">
        <v>0.57663618061003274</v>
      </c>
      <c r="P13" s="111">
        <v>17.400888484945462</v>
      </c>
      <c r="Q13" s="111">
        <v>10689.70773534641</v>
      </c>
      <c r="R13" s="176">
        <v>0.58042101812553393</v>
      </c>
      <c r="S13" s="111">
        <v>15.29884367806231</v>
      </c>
      <c r="T13" s="111">
        <v>11050.333963305291</v>
      </c>
      <c r="U13" s="176">
        <v>0.40234232204236331</v>
      </c>
      <c r="V13" s="111">
        <v>11.08459039393769</v>
      </c>
      <c r="W13" s="111">
        <v>11621.927432276303</v>
      </c>
      <c r="X13" s="176">
        <v>0.41855634730494873</v>
      </c>
      <c r="Y13" s="111">
        <v>12.261032808550716</v>
      </c>
      <c r="Z13" s="111">
        <v>10962.841661102249</v>
      </c>
      <c r="AA13" s="176">
        <v>0.45642536170543713</v>
      </c>
      <c r="AB13" s="111">
        <v>12.612113569449278</v>
      </c>
      <c r="AC13" s="111">
        <v>11080.696445001171</v>
      </c>
      <c r="AD13" s="176">
        <v>0.43051517635454495</v>
      </c>
      <c r="AE13" s="111">
        <v>11.762649823933621</v>
      </c>
      <c r="AF13" s="111">
        <v>11920.892312003032</v>
      </c>
      <c r="AG13" s="176">
        <v>0.35546154261042362</v>
      </c>
      <c r="AH13" s="111">
        <v>10.564523510056922</v>
      </c>
      <c r="AI13" s="111">
        <v>12118.110800995621</v>
      </c>
      <c r="AJ13" s="176">
        <v>0.28478881098554815</v>
      </c>
      <c r="AK13" s="111">
        <v>8.6986689783401019</v>
      </c>
      <c r="AL13" s="111">
        <v>11966.103138739256</v>
      </c>
      <c r="AM13" s="176">
        <v>0.2712185792981846</v>
      </c>
      <c r="AN13" s="111">
        <v>8.180260639951932</v>
      </c>
      <c r="AO13" s="111">
        <v>11437.405018741667</v>
      </c>
      <c r="AP13" s="176">
        <v>0.30831047639177211</v>
      </c>
      <c r="AQ13" s="111">
        <v>8.6949167424999985</v>
      </c>
      <c r="AR13" s="111">
        <v>11549.757640731321</v>
      </c>
      <c r="AS13" s="176">
        <v>0.32652119300301274</v>
      </c>
      <c r="AT13" s="111">
        <v>9.4022711940000008</v>
      </c>
      <c r="AU13" s="111">
        <v>10909.971314164239</v>
      </c>
      <c r="AV13" s="176">
        <v>0.36592646907046517</v>
      </c>
      <c r="AW13" s="111">
        <v>10.06265068000002</v>
      </c>
      <c r="AX13" s="111">
        <v>12997.975093833757</v>
      </c>
      <c r="AY13" s="176">
        <v>0.2458877643669094</v>
      </c>
      <c r="AZ13" s="111">
        <v>8.0557797099999657</v>
      </c>
      <c r="BA13" s="111">
        <v>12837.876874479889</v>
      </c>
      <c r="BB13" s="176">
        <v>0.16576236356312374</v>
      </c>
      <c r="BC13" s="111">
        <v>5.3055164399999999</v>
      </c>
      <c r="BD13" s="111">
        <v>12935.401050714509</v>
      </c>
      <c r="BE13" s="176">
        <v>0.13267111714190982</v>
      </c>
      <c r="BF13" s="111">
        <v>4.2786307900000127</v>
      </c>
      <c r="BG13" s="111">
        <v>13675.013213514996</v>
      </c>
      <c r="BH13" s="176">
        <v>-4.9482446317456137E-2</v>
      </c>
      <c r="BI13" s="111">
        <v>-1.7055870099999957</v>
      </c>
      <c r="BJ13" s="111">
        <v>14495.979161231468</v>
      </c>
      <c r="BK13" s="176">
        <v>-9.7547618271042039E-2</v>
      </c>
      <c r="BL13" s="111">
        <v>-3.5641763900000116</v>
      </c>
      <c r="BM13" s="111">
        <v>14296.170757998889</v>
      </c>
      <c r="BN13" s="176">
        <v>-0.11913242698164601</v>
      </c>
      <c r="BO13" s="111">
        <v>-4.1995171700000027</v>
      </c>
    </row>
    <row r="14" spans="1:67" x14ac:dyDescent="0.2">
      <c r="A14" s="7" t="s">
        <v>130</v>
      </c>
      <c r="B14" s="20">
        <v>6681.8445118159316</v>
      </c>
      <c r="C14" s="177">
        <v>1.4448361728713998E-3</v>
      </c>
      <c r="D14" s="20">
        <v>2.4333799999999961E-2</v>
      </c>
      <c r="E14" s="20">
        <v>6971.7866912633317</v>
      </c>
      <c r="F14" s="177">
        <v>-3.9574218615306661E-2</v>
      </c>
      <c r="G14" s="20">
        <v>-0.68786777999999982</v>
      </c>
      <c r="H14" s="20">
        <v>6995.8966538272552</v>
      </c>
      <c r="I14" s="177">
        <v>-0.14044334846947426</v>
      </c>
      <c r="J14" s="20">
        <v>-2.4495882410000003</v>
      </c>
      <c r="K14" s="20">
        <v>6664.5533514438557</v>
      </c>
      <c r="L14" s="177">
        <v>-0.30000330064057401</v>
      </c>
      <c r="M14" s="20">
        <v>-5.039553321945446</v>
      </c>
      <c r="N14" s="20">
        <v>6426.1892857241792</v>
      </c>
      <c r="O14" s="177">
        <v>-0.30809073683692201</v>
      </c>
      <c r="P14" s="20">
        <v>-4.9903053170545535</v>
      </c>
      <c r="Q14" s="20">
        <v>5629.0315219600207</v>
      </c>
      <c r="R14" s="177">
        <v>-0.34602739603135158</v>
      </c>
      <c r="S14" s="20">
        <v>-4.8027923499999998</v>
      </c>
      <c r="T14" s="20">
        <v>6424.1315329298523</v>
      </c>
      <c r="U14" s="177">
        <v>-0.41005908446207201</v>
      </c>
      <c r="V14" s="20">
        <v>-6.5676407679999995</v>
      </c>
      <c r="W14" s="20">
        <v>7381.1505155240193</v>
      </c>
      <c r="X14" s="177">
        <v>-0.36238461663471555</v>
      </c>
      <c r="Y14" s="20">
        <v>-6.7420004600000007</v>
      </c>
      <c r="Z14" s="20">
        <v>6875.6760544843073</v>
      </c>
      <c r="AA14" s="177">
        <v>-0.35308823739836365</v>
      </c>
      <c r="AB14" s="20">
        <v>-6.1191855119999978</v>
      </c>
      <c r="AC14" s="20">
        <v>6992.7837163914501</v>
      </c>
      <c r="AD14" s="177">
        <v>-0.37169251638768286</v>
      </c>
      <c r="AE14" s="20">
        <v>-6.4089009273707287</v>
      </c>
      <c r="AF14" s="20">
        <v>7887.7356379544963</v>
      </c>
      <c r="AG14" s="177">
        <v>-0.38847678299258448</v>
      </c>
      <c r="AH14" s="20">
        <v>-7.639517728254674</v>
      </c>
      <c r="AI14" s="20">
        <v>8830.7797684470297</v>
      </c>
      <c r="AJ14" s="177">
        <v>-0.32860394263098197</v>
      </c>
      <c r="AK14" s="20">
        <v>-7.314199245326563</v>
      </c>
      <c r="AL14" s="20">
        <v>8846.838815009256</v>
      </c>
      <c r="AM14" s="177">
        <v>-0.32483214696627755</v>
      </c>
      <c r="AN14" s="20">
        <v>-7.2433935190480296</v>
      </c>
      <c r="AO14" s="20">
        <v>8384.9501641057232</v>
      </c>
      <c r="AP14" s="177">
        <v>-0.32231700724318113</v>
      </c>
      <c r="AQ14" s="20">
        <v>-6.6639748999999986</v>
      </c>
      <c r="AR14" s="20">
        <v>8498.706301798793</v>
      </c>
      <c r="AS14" s="177">
        <v>-0.29461214892417298</v>
      </c>
      <c r="AT14" s="20">
        <v>-6.2424058500000053</v>
      </c>
      <c r="AU14" s="20">
        <v>7692.9476550642385</v>
      </c>
      <c r="AV14" s="177">
        <v>-0.2927564399414031</v>
      </c>
      <c r="AW14" s="20">
        <v>-5.6766771799999951</v>
      </c>
      <c r="AX14" s="20">
        <v>9041.4253188632119</v>
      </c>
      <c r="AY14" s="177">
        <v>-0.32179155150143041</v>
      </c>
      <c r="AZ14" s="20">
        <v>-7.333419010000009</v>
      </c>
      <c r="BA14" s="20">
        <v>9071.5270934345044</v>
      </c>
      <c r="BB14" s="177">
        <v>-0.39016047291979283</v>
      </c>
      <c r="BC14" s="20">
        <v>-8.8241361199999986</v>
      </c>
      <c r="BD14" s="20">
        <v>9428.8867543320903</v>
      </c>
      <c r="BE14" s="177">
        <v>-0.41780739082233992</v>
      </c>
      <c r="BF14" s="20">
        <v>-9.8216638399999976</v>
      </c>
      <c r="BG14" s="20">
        <v>10147.033499010053</v>
      </c>
      <c r="BH14" s="177">
        <v>-0.63277759856422666</v>
      </c>
      <c r="BI14" s="20">
        <v>-16.183973289999987</v>
      </c>
      <c r="BJ14" s="20">
        <v>10976.875513850218</v>
      </c>
      <c r="BK14" s="177">
        <v>-0.64809666015931378</v>
      </c>
      <c r="BL14" s="20">
        <v>-17.931370550000022</v>
      </c>
      <c r="BM14" s="20">
        <v>10777.065968682056</v>
      </c>
      <c r="BN14" s="177">
        <v>-0.69520111934866979</v>
      </c>
      <c r="BO14" s="20">
        <v>-18.473987650000002</v>
      </c>
    </row>
    <row r="15" spans="1:67" x14ac:dyDescent="0.2">
      <c r="A15" s="7" t="s">
        <v>131</v>
      </c>
      <c r="B15" s="20">
        <v>212.59000398074284</v>
      </c>
      <c r="C15" s="177">
        <v>0.16641633922070964</v>
      </c>
      <c r="D15" s="20">
        <v>8.9173080000000016E-2</v>
      </c>
      <c r="E15" s="20">
        <v>215.22499999499999</v>
      </c>
      <c r="F15" s="177">
        <v>0.16516968544674826</v>
      </c>
      <c r="G15" s="20">
        <v>8.8628129999999999E-2</v>
      </c>
      <c r="H15" s="20">
        <v>247.49527471527475</v>
      </c>
      <c r="I15" s="177">
        <v>0.10399054616625519</v>
      </c>
      <c r="J15" s="20">
        <v>6.4166639999999997E-2</v>
      </c>
      <c r="K15" s="20">
        <v>267.54021738293477</v>
      </c>
      <c r="L15" s="177">
        <v>2.9509988340844725E-6</v>
      </c>
      <c r="M15" s="20">
        <v>1.9900000000063756E-6</v>
      </c>
      <c r="N15" s="20">
        <v>196.09999999999991</v>
      </c>
      <c r="O15" s="177">
        <v>2.0264245172161564E-3</v>
      </c>
      <c r="P15" s="20">
        <v>1.0016200000000025E-3</v>
      </c>
      <c r="Q15" s="20">
        <v>201.31638888888887</v>
      </c>
      <c r="R15" s="177">
        <v>0</v>
      </c>
      <c r="S15" s="20">
        <v>0</v>
      </c>
      <c r="T15" s="20">
        <v>147.04702917582421</v>
      </c>
      <c r="U15" s="177">
        <v>7.47387414197196E-6</v>
      </c>
      <c r="V15" s="20">
        <v>2.7400000000000004E-6</v>
      </c>
      <c r="W15" s="20">
        <v>46.860416163043482</v>
      </c>
      <c r="X15" s="177">
        <v>4.6395884048875329E-5</v>
      </c>
      <c r="Y15" s="20">
        <v>5.48E-6</v>
      </c>
      <c r="Z15" s="20">
        <v>37.720320652173861</v>
      </c>
      <c r="AA15" s="177">
        <v>0</v>
      </c>
      <c r="AB15" s="20">
        <v>0</v>
      </c>
      <c r="AC15" s="20">
        <v>51.48372222222222</v>
      </c>
      <c r="AD15" s="177">
        <v>0</v>
      </c>
      <c r="AE15" s="20">
        <v>0</v>
      </c>
      <c r="AF15" s="20">
        <v>55.24795856353591</v>
      </c>
      <c r="AG15" s="177">
        <v>0</v>
      </c>
      <c r="AH15" s="20">
        <v>0</v>
      </c>
      <c r="AI15" s="20">
        <v>67.152489130434773</v>
      </c>
      <c r="AJ15" s="177">
        <v>0</v>
      </c>
      <c r="AK15" s="20">
        <v>0</v>
      </c>
      <c r="AL15" s="20">
        <v>50.664619565217414</v>
      </c>
      <c r="AM15" s="177">
        <v>0</v>
      </c>
      <c r="AN15" s="20">
        <v>0</v>
      </c>
      <c r="AO15" s="20">
        <v>38.212777777777781</v>
      </c>
      <c r="AP15" s="177">
        <v>0</v>
      </c>
      <c r="AQ15" s="20">
        <v>0</v>
      </c>
      <c r="AR15" s="20">
        <v>26.965934065934061</v>
      </c>
      <c r="AS15" s="177">
        <v>0</v>
      </c>
      <c r="AT15" s="20">
        <v>0</v>
      </c>
      <c r="AU15" s="20">
        <v>38.433152173913044</v>
      </c>
      <c r="AV15" s="177">
        <v>0</v>
      </c>
      <c r="AW15" s="20">
        <v>0</v>
      </c>
      <c r="AX15" s="20">
        <v>23.432826086956521</v>
      </c>
      <c r="AY15" s="177">
        <v>0</v>
      </c>
      <c r="AZ15" s="20">
        <v>0</v>
      </c>
      <c r="BA15" s="20">
        <v>11.285714285714286</v>
      </c>
      <c r="BB15" s="177">
        <v>0</v>
      </c>
      <c r="BC15" s="20">
        <v>0</v>
      </c>
      <c r="BD15" s="20">
        <v>10.901098901098901</v>
      </c>
      <c r="BE15" s="177">
        <v>0</v>
      </c>
      <c r="BF15" s="20">
        <v>0</v>
      </c>
      <c r="BG15" s="20">
        <v>18.85014548913043</v>
      </c>
      <c r="BH15" s="177">
        <v>0</v>
      </c>
      <c r="BI15" s="20">
        <v>0</v>
      </c>
      <c r="BJ15" s="20">
        <v>18.824437646739124</v>
      </c>
      <c r="BK15" s="177">
        <v>0</v>
      </c>
      <c r="BL15" s="20">
        <v>0</v>
      </c>
      <c r="BM15" s="20">
        <v>11.657222222222222</v>
      </c>
      <c r="BN15" s="177">
        <v>0</v>
      </c>
      <c r="BO15" s="20">
        <v>0</v>
      </c>
    </row>
    <row r="16" spans="1:67" x14ac:dyDescent="0.2">
      <c r="A16" s="7" t="s">
        <v>132</v>
      </c>
      <c r="B16" s="20">
        <v>5708.3172683229914</v>
      </c>
      <c r="C16" s="177">
        <v>1.9127735027600161</v>
      </c>
      <c r="D16" s="20">
        <v>27.521152260000008</v>
      </c>
      <c r="E16" s="20">
        <v>5254.6463728283334</v>
      </c>
      <c r="F16" s="177">
        <v>1.8605035974548132</v>
      </c>
      <c r="G16" s="20">
        <v>24.373760319999999</v>
      </c>
      <c r="H16" s="20">
        <v>4966.1319731634067</v>
      </c>
      <c r="I16" s="177">
        <v>1.70681210486529</v>
      </c>
      <c r="J16" s="20">
        <v>21.132578880000011</v>
      </c>
      <c r="K16" s="20">
        <v>4924.6253992499996</v>
      </c>
      <c r="L16" s="177">
        <v>1.6608165499945298</v>
      </c>
      <c r="M16" s="20">
        <v>20.61530798999998</v>
      </c>
      <c r="N16" s="20">
        <v>4861.4460514239099</v>
      </c>
      <c r="O16" s="177">
        <v>1.6250688255631554</v>
      </c>
      <c r="P16" s="20">
        <v>19.912793620000013</v>
      </c>
      <c r="Q16" s="20">
        <v>4429.0698436944449</v>
      </c>
      <c r="R16" s="177">
        <v>1.5137058353335195</v>
      </c>
      <c r="S16" s="20">
        <v>16.531172550000001</v>
      </c>
      <c r="T16" s="20">
        <v>3770.9396348964829</v>
      </c>
      <c r="U16" s="177">
        <v>1.4969190941351807</v>
      </c>
      <c r="V16" s="20">
        <v>14.073315899999997</v>
      </c>
      <c r="W16" s="20">
        <v>3575.4229538800005</v>
      </c>
      <c r="X16" s="177">
        <v>1.5013378303503513</v>
      </c>
      <c r="Y16" s="20">
        <v>13.530094030000001</v>
      </c>
      <c r="Z16" s="20">
        <v>3492.2707799669588</v>
      </c>
      <c r="AA16" s="177">
        <v>1.5215834188974606</v>
      </c>
      <c r="AB16" s="20">
        <v>13.393640570000002</v>
      </c>
      <c r="AC16" s="20">
        <v>3475.42295388</v>
      </c>
      <c r="AD16" s="177">
        <v>1.498710650619917</v>
      </c>
      <c r="AE16" s="20">
        <v>12.843254950000002</v>
      </c>
      <c r="AF16" s="20">
        <v>3419.4837273606636</v>
      </c>
      <c r="AG16" s="177">
        <v>1.4911420595143272</v>
      </c>
      <c r="AH16" s="20">
        <v>12.712415799999999</v>
      </c>
      <c r="AI16" s="20">
        <v>2800.4229538800005</v>
      </c>
      <c r="AJ16" s="177">
        <v>1.520957458998482</v>
      </c>
      <c r="AK16" s="20">
        <v>10.735830810000003</v>
      </c>
      <c r="AL16" s="20">
        <v>2684.3199619423372</v>
      </c>
      <c r="AM16" s="177">
        <v>1.4797543934739121</v>
      </c>
      <c r="AN16" s="20">
        <v>10.011954839999962</v>
      </c>
      <c r="AO16" s="20">
        <v>2633.7876038700001</v>
      </c>
      <c r="AP16" s="177">
        <v>1.5444012426653153</v>
      </c>
      <c r="AQ16" s="20">
        <v>10.029759899999997</v>
      </c>
      <c r="AR16" s="20">
        <v>2633.7876038700006</v>
      </c>
      <c r="AS16" s="177">
        <v>1.547279315705109</v>
      </c>
      <c r="AT16" s="20">
        <v>10.160100340000005</v>
      </c>
      <c r="AU16" s="20">
        <v>2796.1805386526098</v>
      </c>
      <c r="AV16" s="177">
        <v>1.4617842428340977</v>
      </c>
      <c r="AW16" s="20">
        <v>10.302519560000015</v>
      </c>
      <c r="AX16" s="20">
        <v>3554.5914612250003</v>
      </c>
      <c r="AY16" s="177">
        <v>1.1340309723213775</v>
      </c>
      <c r="AZ16" s="20">
        <v>10.160371139999981</v>
      </c>
      <c r="BA16" s="20">
        <v>3378.0125005646701</v>
      </c>
      <c r="BB16" s="177">
        <v>1.0628966511832945</v>
      </c>
      <c r="BC16" s="20">
        <v>8.9516031199999997</v>
      </c>
      <c r="BD16" s="20">
        <v>3106.8398129173629</v>
      </c>
      <c r="BE16" s="177">
        <v>1.162306986695923</v>
      </c>
      <c r="BF16" s="20">
        <v>9.0030204800000107</v>
      </c>
      <c r="BG16" s="20">
        <v>3124.9114196584769</v>
      </c>
      <c r="BH16" s="177">
        <v>1.1741361439304943</v>
      </c>
      <c r="BI16" s="20">
        <v>9.248070489999991</v>
      </c>
      <c r="BJ16" s="20">
        <v>3120.8156086111403</v>
      </c>
      <c r="BK16" s="177">
        <v>1.1639578332952589</v>
      </c>
      <c r="BL16" s="20">
        <v>9.1558848000000115</v>
      </c>
      <c r="BM16" s="20">
        <v>3129.1347510024439</v>
      </c>
      <c r="BN16" s="177">
        <v>1.1896878488273845</v>
      </c>
      <c r="BO16" s="20">
        <v>9.1792444700000004</v>
      </c>
    </row>
    <row r="17" spans="1:67" x14ac:dyDescent="0.2">
      <c r="A17" s="7" t="s">
        <v>133</v>
      </c>
      <c r="B17" s="20">
        <v>651.90841355456928</v>
      </c>
      <c r="C17" s="177">
        <v>1.9966010313262819</v>
      </c>
      <c r="D17" s="20">
        <v>3.2807477533333333</v>
      </c>
      <c r="E17" s="45">
        <v>521.92616699333337</v>
      </c>
      <c r="F17" s="177">
        <v>2.3624944306673368</v>
      </c>
      <c r="G17" s="45">
        <v>3.0741736249166669</v>
      </c>
      <c r="H17" s="45">
        <v>465.90909362598904</v>
      </c>
      <c r="I17" s="177">
        <v>2.5299624633190758</v>
      </c>
      <c r="J17" s="45">
        <v>2.9387577850833329</v>
      </c>
      <c r="K17" s="45">
        <v>527.43449077282617</v>
      </c>
      <c r="L17" s="177">
        <v>2.1123284923557697</v>
      </c>
      <c r="M17" s="45">
        <v>2.8081800287499981</v>
      </c>
      <c r="N17" s="20">
        <v>488.48145820880455</v>
      </c>
      <c r="O17" s="177">
        <v>2.0121151677534628</v>
      </c>
      <c r="P17" s="20">
        <v>2.4773985620000101</v>
      </c>
      <c r="Q17" s="20">
        <v>430.28998080305553</v>
      </c>
      <c r="R17" s="177">
        <v>3.3652219759658846</v>
      </c>
      <c r="S17" s="20">
        <v>3.5704634780623103</v>
      </c>
      <c r="T17" s="20">
        <v>708.21576630313189</v>
      </c>
      <c r="U17" s="177">
        <v>2.0269216642430399</v>
      </c>
      <c r="V17" s="20">
        <v>3.5789125219376885</v>
      </c>
      <c r="W17" s="20">
        <v>618.49354670923913</v>
      </c>
      <c r="X17" s="177">
        <v>3.5106703891210449</v>
      </c>
      <c r="Y17" s="20">
        <v>5.4729337585507212</v>
      </c>
      <c r="Z17" s="20">
        <v>557.17450599880408</v>
      </c>
      <c r="AA17" s="177">
        <v>3.8007087072191865</v>
      </c>
      <c r="AB17" s="20">
        <v>5.3376585114492805</v>
      </c>
      <c r="AC17" s="20">
        <v>561.00605250750004</v>
      </c>
      <c r="AD17" s="177">
        <v>3.8518656870166841</v>
      </c>
      <c r="AE17" s="20">
        <v>5.3282958013043489</v>
      </c>
      <c r="AF17" s="20">
        <v>558.42498812433701</v>
      </c>
      <c r="AG17" s="177">
        <v>3.9444598207398096</v>
      </c>
      <c r="AH17" s="20">
        <v>5.4916254383115968</v>
      </c>
      <c r="AI17" s="20">
        <v>419.75558953815221</v>
      </c>
      <c r="AJ17" s="177">
        <v>4.9876816103234614</v>
      </c>
      <c r="AK17" s="20">
        <v>5.27703741366666</v>
      </c>
      <c r="AL17" s="20">
        <v>384.27974222244552</v>
      </c>
      <c r="AM17" s="177">
        <v>5.587161242425644</v>
      </c>
      <c r="AN17" s="20">
        <v>5.4116993189999993</v>
      </c>
      <c r="AO17" s="20">
        <v>380.45447298816663</v>
      </c>
      <c r="AP17" s="177">
        <v>5.6807295955370591</v>
      </c>
      <c r="AQ17" s="20">
        <v>5.3291317424999987</v>
      </c>
      <c r="AR17" s="20">
        <v>390.29780099659325</v>
      </c>
      <c r="AS17" s="177">
        <v>5.6363568622469282</v>
      </c>
      <c r="AT17" s="20">
        <v>5.4845767040000029</v>
      </c>
      <c r="AU17" s="20">
        <v>382.4099682734784</v>
      </c>
      <c r="AV17" s="177">
        <v>5.6405292127218969</v>
      </c>
      <c r="AW17" s="20">
        <v>5.4368083</v>
      </c>
      <c r="AX17" s="20">
        <v>378.52548765858717</v>
      </c>
      <c r="AY17" s="177">
        <v>5.480424898504312</v>
      </c>
      <c r="AZ17" s="20">
        <v>5.2288275799999981</v>
      </c>
      <c r="BA17" s="20">
        <v>377.05156619500002</v>
      </c>
      <c r="BB17" s="177">
        <v>5.5082915081850192</v>
      </c>
      <c r="BC17" s="20">
        <v>5.1780494400000006</v>
      </c>
      <c r="BD17" s="20">
        <v>388.77338456395609</v>
      </c>
      <c r="BE17" s="177">
        <v>5.2588760993964021</v>
      </c>
      <c r="BF17" s="20">
        <v>5.0972741499999996</v>
      </c>
      <c r="BG17" s="20">
        <v>384.2181493573371</v>
      </c>
      <c r="BH17" s="177">
        <v>5.4007624103514704</v>
      </c>
      <c r="BI17" s="20">
        <v>5.2303157900000006</v>
      </c>
      <c r="BJ17" s="20">
        <v>379.46360112336976</v>
      </c>
      <c r="BK17" s="177">
        <v>5.4485603831099878</v>
      </c>
      <c r="BL17" s="20">
        <v>5.2113093599999996</v>
      </c>
      <c r="BM17" s="20">
        <v>378.31281609216671</v>
      </c>
      <c r="BN17" s="177">
        <v>5.4621390745145657</v>
      </c>
      <c r="BO17" s="20">
        <v>5.0952260100000002</v>
      </c>
    </row>
    <row r="18" spans="1:67" x14ac:dyDescent="0.2">
      <c r="A18" s="133" t="s">
        <v>134</v>
      </c>
      <c r="B18" s="111"/>
      <c r="C18" s="134"/>
      <c r="D18" s="111">
        <v>-4.6633863699999978</v>
      </c>
      <c r="E18" s="111"/>
      <c r="F18" s="134"/>
      <c r="G18" s="111">
        <v>-3.75848278</v>
      </c>
      <c r="H18" s="111"/>
      <c r="I18" s="134"/>
      <c r="J18" s="111">
        <v>3.3766574399999998</v>
      </c>
      <c r="K18" s="111"/>
      <c r="L18" s="134"/>
      <c r="M18" s="111">
        <v>-2.0977917500000016</v>
      </c>
      <c r="N18" s="111"/>
      <c r="O18" s="134"/>
      <c r="P18" s="111">
        <v>3.6795816400000003</v>
      </c>
      <c r="Q18" s="111"/>
      <c r="R18" s="134"/>
      <c r="S18" s="111">
        <v>2.2670618099999995</v>
      </c>
      <c r="T18" s="111"/>
      <c r="U18" s="134"/>
      <c r="V18" s="111">
        <v>-2.0631980799999998</v>
      </c>
      <c r="W18" s="111"/>
      <c r="X18" s="134"/>
      <c r="Y18" s="111">
        <v>-3.8701189999998858E-2</v>
      </c>
      <c r="Z18" s="111"/>
      <c r="AA18" s="134"/>
      <c r="AB18" s="111">
        <v>-1.0782872300000017</v>
      </c>
      <c r="AC18" s="111"/>
      <c r="AD18" s="134"/>
      <c r="AE18" s="111">
        <v>-0.87341463000000019</v>
      </c>
      <c r="AF18" s="111"/>
      <c r="AG18" s="134"/>
      <c r="AH18" s="111">
        <v>-0.23259197999999981</v>
      </c>
      <c r="AI18" s="111"/>
      <c r="AJ18" s="134"/>
      <c r="AK18" s="111">
        <v>-0.32643598000000196</v>
      </c>
      <c r="AL18" s="111"/>
      <c r="AM18" s="134"/>
      <c r="AN18" s="111">
        <v>-1.0947308699999985</v>
      </c>
      <c r="AO18" s="111"/>
      <c r="AP18" s="134"/>
      <c r="AQ18" s="111">
        <v>-0.69690005000000022</v>
      </c>
      <c r="AR18" s="111"/>
      <c r="AS18" s="176"/>
      <c r="AT18" s="111">
        <v>-1.4493851899999992</v>
      </c>
      <c r="AU18" s="111"/>
      <c r="AV18" s="176"/>
      <c r="AW18" s="111">
        <v>-0.35783609000000116</v>
      </c>
      <c r="AX18" s="111"/>
      <c r="AY18" s="176"/>
      <c r="AZ18" s="111">
        <v>-0.83347539000000048</v>
      </c>
      <c r="BA18" s="111"/>
      <c r="BB18" s="176"/>
      <c r="BC18" s="111">
        <v>13.309696650000003</v>
      </c>
      <c r="BD18" s="111"/>
      <c r="BE18" s="176"/>
      <c r="BF18" s="111">
        <v>-1.190438260000001</v>
      </c>
      <c r="BG18" s="111"/>
      <c r="BH18" s="176"/>
      <c r="BI18" s="111">
        <v>-1.5696687300000032</v>
      </c>
      <c r="BJ18" s="111"/>
      <c r="BK18" s="176"/>
      <c r="BL18" s="111">
        <v>-1.2414509199999975</v>
      </c>
      <c r="BM18" s="111"/>
      <c r="BN18" s="176"/>
      <c r="BO18" s="111">
        <v>-1.1496898600000038</v>
      </c>
    </row>
    <row r="19" spans="1:67" x14ac:dyDescent="0.2">
      <c r="A19" s="267" t="s">
        <v>135</v>
      </c>
    </row>
    <row r="20" spans="1:67" x14ac:dyDescent="0.2">
      <c r="A20" s="268" t="s">
        <v>309</v>
      </c>
    </row>
    <row r="22" spans="1:67" x14ac:dyDescent="0.2">
      <c r="BB22" s="263"/>
      <c r="BE22" s="263"/>
      <c r="BF22" s="263"/>
      <c r="BH22" s="263"/>
      <c r="BK22" s="263"/>
      <c r="BN22" s="263"/>
    </row>
  </sheetData>
  <mergeCells count="13">
    <mergeCell ref="AC3:AE3"/>
    <mergeCell ref="AF3:AH3"/>
    <mergeCell ref="AI3:AK3"/>
    <mergeCell ref="AL3:AN3"/>
    <mergeCell ref="AO3:AQ3"/>
    <mergeCell ref="BG3:BI3"/>
    <mergeCell ref="BJ3:BL3"/>
    <mergeCell ref="BM3:BO3"/>
    <mergeCell ref="AR3:AT3"/>
    <mergeCell ref="AU3:AW3"/>
    <mergeCell ref="AX3:AZ3"/>
    <mergeCell ref="BA3:BC3"/>
    <mergeCell ref="BD3:BF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AH14"/>
  <sheetViews>
    <sheetView showGridLines="0" zoomScale="90" zoomScaleNormal="90" workbookViewId="0">
      <pane xSplit="1" ySplit="3" topLeftCell="M4" activePane="bottomRight" state="frozen"/>
      <selection pane="topRight" activeCell="B1" sqref="B1"/>
      <selection pane="bottomLeft" activeCell="A5" sqref="A5"/>
      <selection pane="bottomRight" activeCell="M4" sqref="M4"/>
    </sheetView>
  </sheetViews>
  <sheetFormatPr baseColWidth="10" defaultColWidth="11.875" defaultRowHeight="12.45" outlineLevelCol="1" x14ac:dyDescent="0.2"/>
  <cols>
    <col min="1" max="1" width="49.125" style="3" bestFit="1" customWidth="1"/>
    <col min="2" max="4" width="11.875" style="3" hidden="1" customWidth="1"/>
    <col min="5" max="8" width="11.875" style="115" hidden="1" customWidth="1"/>
    <col min="9" max="9" width="11.875" style="115" hidden="1" customWidth="1" collapsed="1"/>
    <col min="10" max="12" width="11.875" style="115" hidden="1" customWidth="1"/>
    <col min="13" max="13" width="11.875" style="115" customWidth="1" collapsed="1"/>
    <col min="14" max="16" width="11.875" style="115" hidden="1" customWidth="1" outlineLevel="1"/>
    <col min="17" max="17" width="11.875" style="115" bestFit="1" customWidth="1" collapsed="1"/>
    <col min="18" max="20" width="11.875" style="115" hidden="1" customWidth="1" outlineLevel="1" collapsed="1"/>
    <col min="21" max="21" width="11.875" style="115" bestFit="1" customWidth="1" collapsed="1"/>
    <col min="22" max="23" width="11.875" style="115" hidden="1" customWidth="1" outlineLevel="1" collapsed="1"/>
    <col min="24" max="24" width="11.875" style="115" hidden="1" customWidth="1" outlineLevel="1"/>
    <col min="25" max="25" width="11.875" style="115" bestFit="1" customWidth="1" collapsed="1"/>
    <col min="26" max="28" width="11.875" style="115" hidden="1" customWidth="1" outlineLevel="1"/>
    <col min="29" max="29" width="11.875" style="115" bestFit="1" customWidth="1" collapsed="1"/>
    <col min="30" max="32" width="11.875" style="115" hidden="1" customWidth="1" outlineLevel="1"/>
    <col min="33" max="33" width="11.875" style="115" bestFit="1" customWidth="1" collapsed="1"/>
    <col min="34" max="34" width="11.875" style="115" bestFit="1" customWidth="1"/>
    <col min="35" max="16384" width="11.875" style="3"/>
  </cols>
  <sheetData>
    <row r="2" spans="1:34" ht="24.9" x14ac:dyDescent="0.35">
      <c r="A2" s="27" t="s">
        <v>155</v>
      </c>
    </row>
    <row r="3" spans="1:34" ht="16.55" customHeight="1" x14ac:dyDescent="0.2">
      <c r="A3" s="152" t="s">
        <v>49</v>
      </c>
      <c r="B3" s="33">
        <v>41364</v>
      </c>
      <c r="C3" s="33">
        <v>41455</v>
      </c>
      <c r="D3" s="33">
        <v>41547</v>
      </c>
      <c r="E3" s="33">
        <v>41639</v>
      </c>
      <c r="F3" s="33">
        <v>41729</v>
      </c>
      <c r="G3" s="33">
        <v>41820</v>
      </c>
      <c r="H3" s="33">
        <v>41912</v>
      </c>
      <c r="I3" s="33">
        <v>42004</v>
      </c>
      <c r="J3" s="33">
        <v>42094</v>
      </c>
      <c r="K3" s="33">
        <v>42185</v>
      </c>
      <c r="L3" s="33">
        <v>42277</v>
      </c>
      <c r="M3" s="187">
        <v>42369</v>
      </c>
      <c r="N3" s="187">
        <v>42460</v>
      </c>
      <c r="O3" s="187">
        <v>42551</v>
      </c>
      <c r="P3" s="187">
        <v>42643</v>
      </c>
      <c r="Q3" s="187">
        <v>42735</v>
      </c>
      <c r="R3" s="187">
        <v>42825</v>
      </c>
      <c r="S3" s="187">
        <v>42916</v>
      </c>
      <c r="T3" s="187">
        <v>43008</v>
      </c>
      <c r="U3" s="187">
        <v>43100</v>
      </c>
      <c r="V3" s="187">
        <v>43190</v>
      </c>
      <c r="W3" s="187">
        <v>43281</v>
      </c>
      <c r="X3" s="187">
        <v>43373</v>
      </c>
      <c r="Y3" s="187">
        <v>43465</v>
      </c>
      <c r="Z3" s="187">
        <v>43555</v>
      </c>
      <c r="AA3" s="187">
        <v>43646</v>
      </c>
      <c r="AB3" s="187">
        <v>43738</v>
      </c>
      <c r="AC3" s="187">
        <v>43830</v>
      </c>
      <c r="AD3" s="187">
        <v>43921</v>
      </c>
      <c r="AE3" s="187">
        <v>44012</v>
      </c>
      <c r="AF3" s="187">
        <v>44104</v>
      </c>
      <c r="AG3" s="187">
        <v>44196</v>
      </c>
      <c r="AH3" s="187">
        <v>44286</v>
      </c>
    </row>
    <row r="4" spans="1:34" s="181" customFormat="1" ht="16.55" customHeight="1" x14ac:dyDescent="0.2">
      <c r="A4" s="29" t="s">
        <v>136</v>
      </c>
      <c r="B4" s="30">
        <v>82.082666065666672</v>
      </c>
      <c r="C4" s="30">
        <v>46.889225467666648</v>
      </c>
      <c r="D4" s="30">
        <v>50.590364514083348</v>
      </c>
      <c r="E4" s="123">
        <v>70.180404351083354</v>
      </c>
      <c r="F4" s="123">
        <v>52.956857448500003</v>
      </c>
      <c r="G4" s="123">
        <v>52.593792384000011</v>
      </c>
      <c r="H4" s="123">
        <v>47.85803709249997</v>
      </c>
      <c r="I4" s="123">
        <v>57.867187490999996</v>
      </c>
      <c r="J4" s="123">
        <v>49.722548209999999</v>
      </c>
      <c r="K4" s="122">
        <v>44.4216105</v>
      </c>
      <c r="L4" s="122">
        <v>44.605057237768619</v>
      </c>
      <c r="M4" s="122">
        <v>50.377504648595057</v>
      </c>
      <c r="N4" s="122">
        <v>50.680679050000009</v>
      </c>
      <c r="O4" s="122">
        <v>46.106108029999987</v>
      </c>
      <c r="P4" s="122">
        <v>45.654106619999965</v>
      </c>
      <c r="Q4" s="122">
        <v>47.651800940000044</v>
      </c>
      <c r="R4" s="122">
        <v>44.928360580000003</v>
      </c>
      <c r="S4" s="122">
        <v>47.986364129173545</v>
      </c>
      <c r="T4" s="122">
        <v>42.338034620826392</v>
      </c>
      <c r="U4" s="122">
        <v>53.968377890000063</v>
      </c>
      <c r="V4" s="122">
        <v>46.201795175867758</v>
      </c>
      <c r="W4" s="122">
        <v>50.052059753132234</v>
      </c>
      <c r="X4" s="122">
        <v>44.143654299999994</v>
      </c>
      <c r="Y4" s="122">
        <v>51.218644501</v>
      </c>
      <c r="Z4" s="122">
        <v>47.787452500000008</v>
      </c>
      <c r="AA4" s="122">
        <v>47.787310529999992</v>
      </c>
      <c r="AB4" s="122">
        <v>48.109192429999993</v>
      </c>
      <c r="AC4" s="122">
        <v>58.745639349999983</v>
      </c>
      <c r="AD4" s="122">
        <v>52.944028999999993</v>
      </c>
      <c r="AE4" s="122">
        <v>89.260019650000018</v>
      </c>
      <c r="AF4" s="122">
        <v>50.964207950000009</v>
      </c>
      <c r="AG4" s="122">
        <v>55.690783049999943</v>
      </c>
      <c r="AH4" s="122">
        <v>62.686597671428586</v>
      </c>
    </row>
    <row r="5" spans="1:34" s="181" customFormat="1" ht="16.55" customHeight="1" x14ac:dyDescent="0.2">
      <c r="A5" s="7" t="s">
        <v>137</v>
      </c>
      <c r="B5" s="8">
        <v>3.1638979100000002</v>
      </c>
      <c r="C5" s="8">
        <v>2.3592242549999982</v>
      </c>
      <c r="D5" s="8">
        <v>2.0800436037500019</v>
      </c>
      <c r="E5" s="121">
        <v>2.124545681249999</v>
      </c>
      <c r="F5" s="121">
        <v>1.9843702299999999</v>
      </c>
      <c r="G5" s="121">
        <v>1.8417891299999998</v>
      </c>
      <c r="H5" s="121">
        <v>1.601251450000001</v>
      </c>
      <c r="I5" s="121">
        <v>1.8267920399999988</v>
      </c>
      <c r="J5" s="121">
        <v>1.7748979399999998</v>
      </c>
      <c r="K5" s="120">
        <v>1.68022363</v>
      </c>
      <c r="L5" s="120">
        <v>1.6589422100000006</v>
      </c>
      <c r="M5" s="120">
        <v>1.5844797699999991</v>
      </c>
      <c r="N5" s="120">
        <v>1.5870014800000001</v>
      </c>
      <c r="O5" s="120">
        <v>1.4423930400000002</v>
      </c>
      <c r="P5" s="120">
        <v>1.4253514499999997</v>
      </c>
      <c r="Q5" s="120">
        <v>1.4346677500000005</v>
      </c>
      <c r="R5" s="120">
        <v>1.41851791</v>
      </c>
      <c r="S5" s="120">
        <v>1.3612804900000006</v>
      </c>
      <c r="T5" s="120">
        <v>1.3991180699999994</v>
      </c>
      <c r="U5" s="120">
        <v>1.4096250100000007</v>
      </c>
      <c r="V5" s="120">
        <v>1.3695505700000001</v>
      </c>
      <c r="W5" s="120">
        <v>1.3633866890000002</v>
      </c>
      <c r="X5" s="120">
        <v>1.3733404499999997</v>
      </c>
      <c r="Y5" s="120">
        <v>1.5510241310000001</v>
      </c>
      <c r="Z5" s="120">
        <v>1.5428081999999999</v>
      </c>
      <c r="AA5" s="120">
        <v>1.4779882099999995</v>
      </c>
      <c r="AB5" s="120">
        <v>1.6468317700000001</v>
      </c>
      <c r="AC5" s="120">
        <v>1.6452951499999999</v>
      </c>
      <c r="AD5" s="120">
        <v>1.4491015099999998</v>
      </c>
      <c r="AE5" s="120">
        <v>1.3981827</v>
      </c>
      <c r="AF5" s="120">
        <v>1.47810145</v>
      </c>
      <c r="AG5" s="120">
        <v>1.4823226599999999</v>
      </c>
      <c r="AH5" s="120">
        <v>1.4723517499999998</v>
      </c>
    </row>
    <row r="6" spans="1:34" s="181" customFormat="1" ht="16.55" customHeight="1" x14ac:dyDescent="0.2">
      <c r="A6" s="7" t="s">
        <v>138</v>
      </c>
      <c r="B6" s="8">
        <v>0.85146884</v>
      </c>
      <c r="C6" s="8">
        <v>0.79369979999999984</v>
      </c>
      <c r="D6" s="8">
        <v>0.79107803000000032</v>
      </c>
      <c r="E6" s="121">
        <v>0.76220603000000031</v>
      </c>
      <c r="F6" s="121">
        <v>0.78242705000000001</v>
      </c>
      <c r="G6" s="121">
        <v>0.91687352000000011</v>
      </c>
      <c r="H6" s="121">
        <v>0.76397118999999936</v>
      </c>
      <c r="I6" s="121">
        <v>0.68873753999999987</v>
      </c>
      <c r="J6" s="121">
        <v>0.67420027000000005</v>
      </c>
      <c r="K6" s="120">
        <v>0.47079972999999997</v>
      </c>
      <c r="L6" s="120">
        <v>0.41297587000000013</v>
      </c>
      <c r="M6" s="120">
        <v>0.46066942999999994</v>
      </c>
      <c r="N6" s="120">
        <v>0.34167771999999996</v>
      </c>
      <c r="O6" s="120">
        <v>0.33802825999999997</v>
      </c>
      <c r="P6" s="120">
        <v>0.2504919000000001</v>
      </c>
      <c r="Q6" s="120">
        <v>0.24241792999999995</v>
      </c>
      <c r="R6" s="120">
        <v>0.51962916999999997</v>
      </c>
      <c r="S6" s="120">
        <v>4.5374500000000123E-2</v>
      </c>
      <c r="T6" s="120">
        <v>0.34583185999999988</v>
      </c>
      <c r="U6" s="120">
        <v>0.33672503999999992</v>
      </c>
      <c r="V6" s="120">
        <v>0.39523872000000004</v>
      </c>
      <c r="W6" s="120">
        <v>0.28608942999999998</v>
      </c>
      <c r="X6" s="120">
        <v>5.3976199999999606E-3</v>
      </c>
      <c r="Y6" s="120">
        <v>0.30011829000000001</v>
      </c>
      <c r="Z6" s="120">
        <v>3.266583E-2</v>
      </c>
      <c r="AA6" s="120">
        <v>0.33807553000000007</v>
      </c>
      <c r="AB6" s="120">
        <v>0.30266708999999992</v>
      </c>
      <c r="AC6" s="120">
        <v>0.30516436000000008</v>
      </c>
      <c r="AD6" s="120">
        <v>0.26896863999999993</v>
      </c>
      <c r="AE6" s="120">
        <v>0.30345398000000012</v>
      </c>
      <c r="AF6" s="120">
        <v>0.36541099999999982</v>
      </c>
      <c r="AG6" s="120">
        <v>0.35529053000000022</v>
      </c>
      <c r="AH6" s="120">
        <v>0.34135189999999993</v>
      </c>
    </row>
    <row r="7" spans="1:34" s="181" customFormat="1" ht="16.55" customHeight="1" x14ac:dyDescent="0.2">
      <c r="A7" s="7" t="s">
        <v>139</v>
      </c>
      <c r="B7" s="8">
        <v>22.676591385666665</v>
      </c>
      <c r="C7" s="8">
        <v>22.906398762666665</v>
      </c>
      <c r="D7" s="8">
        <v>23.714459435333328</v>
      </c>
      <c r="E7" s="121">
        <v>23.15275635483334</v>
      </c>
      <c r="F7" s="121">
        <v>21.715372088500001</v>
      </c>
      <c r="G7" s="121">
        <v>22.391180504000001</v>
      </c>
      <c r="H7" s="121">
        <v>20.821621532499993</v>
      </c>
      <c r="I7" s="121">
        <v>18.600591431000002</v>
      </c>
      <c r="J7" s="121">
        <v>18.6706073</v>
      </c>
      <c r="K7" s="120">
        <v>18.656653870000007</v>
      </c>
      <c r="L7" s="120">
        <v>20.070349707768585</v>
      </c>
      <c r="M7" s="120">
        <v>20.525786488595035</v>
      </c>
      <c r="N7" s="120">
        <v>19.013606919999997</v>
      </c>
      <c r="O7" s="120">
        <v>19.739835810000002</v>
      </c>
      <c r="P7" s="120">
        <v>19.908031249999993</v>
      </c>
      <c r="Q7" s="120">
        <v>19.443200920000002</v>
      </c>
      <c r="R7" s="120">
        <v>18.803456569999994</v>
      </c>
      <c r="S7" s="120">
        <v>19.348408129173549</v>
      </c>
      <c r="T7" s="120">
        <v>19.429442430826455</v>
      </c>
      <c r="U7" s="120">
        <v>18.987824320000001</v>
      </c>
      <c r="V7" s="120">
        <v>18.311825175867767</v>
      </c>
      <c r="W7" s="120">
        <v>24.451895294132239</v>
      </c>
      <c r="X7" s="120">
        <v>19.234794789999984</v>
      </c>
      <c r="Y7" s="120">
        <v>19.271768919999996</v>
      </c>
      <c r="Z7" s="120">
        <v>18.61052076</v>
      </c>
      <c r="AA7" s="120">
        <v>21.288795820000001</v>
      </c>
      <c r="AB7" s="120">
        <v>22.235455219999995</v>
      </c>
      <c r="AC7" s="120">
        <v>22.647129540000002</v>
      </c>
      <c r="AD7" s="120">
        <v>21.210319070000001</v>
      </c>
      <c r="AE7" s="120">
        <v>24.582325879999992</v>
      </c>
      <c r="AF7" s="120">
        <v>23.93440876</v>
      </c>
      <c r="AG7" s="120">
        <v>24.34272235000001</v>
      </c>
      <c r="AH7" s="120">
        <v>30.003180969999999</v>
      </c>
    </row>
    <row r="8" spans="1:34" s="181" customFormat="1" ht="16.55" customHeight="1" x14ac:dyDescent="0.2">
      <c r="A8" s="7" t="s">
        <v>140</v>
      </c>
      <c r="B8" s="8">
        <v>2.5461838549999993</v>
      </c>
      <c r="C8" s="8">
        <v>0.96252728500000106</v>
      </c>
      <c r="D8" s="8">
        <v>1.9869127199999999</v>
      </c>
      <c r="E8" s="121">
        <v>13.54080922</v>
      </c>
      <c r="F8" s="121">
        <v>1.2908259800000002</v>
      </c>
      <c r="G8" s="121">
        <v>0.74545468999999986</v>
      </c>
      <c r="H8" s="121">
        <v>0.76364366000000006</v>
      </c>
      <c r="I8" s="121">
        <v>1.1795140900000001</v>
      </c>
      <c r="J8" s="121">
        <v>1.7475815800000001</v>
      </c>
      <c r="K8" s="120">
        <v>1.03222064</v>
      </c>
      <c r="L8" s="120">
        <v>1.1541920899999996</v>
      </c>
      <c r="M8" s="120">
        <v>0.8693666200000002</v>
      </c>
      <c r="N8" s="120">
        <v>1.32865524</v>
      </c>
      <c r="O8" s="120">
        <v>0.68715971999999992</v>
      </c>
      <c r="P8" s="120">
        <v>0.90324901000000024</v>
      </c>
      <c r="Q8" s="120">
        <v>0.80251350999999982</v>
      </c>
      <c r="R8" s="120">
        <v>1.38446205</v>
      </c>
      <c r="S8" s="120">
        <v>0.85258156999999979</v>
      </c>
      <c r="T8" s="120">
        <v>0.95526931999999987</v>
      </c>
      <c r="U8" s="120">
        <v>0.84120249000000058</v>
      </c>
      <c r="V8" s="120">
        <v>0.88137962000000003</v>
      </c>
      <c r="W8" s="120">
        <v>1.1533089699999997</v>
      </c>
      <c r="X8" s="120">
        <v>0.89530641000000011</v>
      </c>
      <c r="Y8" s="120">
        <v>0.84102716000000011</v>
      </c>
      <c r="Z8" s="120">
        <v>0.87806651999999996</v>
      </c>
      <c r="AA8" s="120">
        <v>0.76023013000000006</v>
      </c>
      <c r="AB8" s="120">
        <v>0.73103768999999985</v>
      </c>
      <c r="AC8" s="120">
        <v>0.67426547999999997</v>
      </c>
      <c r="AD8" s="120">
        <v>1.6543673300000001</v>
      </c>
      <c r="AE8" s="120">
        <v>0.81956053999999989</v>
      </c>
      <c r="AF8" s="120">
        <v>0.81575709000000007</v>
      </c>
      <c r="AG8" s="120">
        <v>0.86985751000000022</v>
      </c>
      <c r="AH8" s="120">
        <v>1.1769441999999999</v>
      </c>
    </row>
    <row r="9" spans="1:34" s="181" customFormat="1" ht="16.55" customHeight="1" x14ac:dyDescent="0.2">
      <c r="A9" s="7" t="s">
        <v>141</v>
      </c>
      <c r="B9" s="8">
        <v>40.235716665000005</v>
      </c>
      <c r="C9" s="8">
        <v>7.9295233349999918</v>
      </c>
      <c r="D9" s="8">
        <v>9.4675843400000161</v>
      </c>
      <c r="E9" s="121">
        <v>22.538157799999993</v>
      </c>
      <c r="F9" s="121">
        <v>11.663014720000001</v>
      </c>
      <c r="G9" s="121">
        <v>8.7409920999999979</v>
      </c>
      <c r="H9" s="121">
        <v>9.1966791899999958</v>
      </c>
      <c r="I9" s="121">
        <v>10.384759350000001</v>
      </c>
      <c r="J9" s="121">
        <v>10.948513399999998</v>
      </c>
      <c r="K9" s="120">
        <v>9.0152917800000001</v>
      </c>
      <c r="L9" s="120">
        <v>8.9603346700000053</v>
      </c>
      <c r="M9" s="120">
        <v>14.280751509999998</v>
      </c>
      <c r="N9" s="120">
        <v>13.126446789999999</v>
      </c>
      <c r="O9" s="120">
        <v>11.36530263</v>
      </c>
      <c r="P9" s="120">
        <v>11.039552150000004</v>
      </c>
      <c r="Q9" s="120">
        <v>14.105051140000018</v>
      </c>
      <c r="R9" s="120">
        <v>13.868539329999999</v>
      </c>
      <c r="S9" s="120">
        <v>17.058654889999993</v>
      </c>
      <c r="T9" s="120">
        <v>12.092428709999997</v>
      </c>
      <c r="U9" s="120">
        <v>15.812225059999998</v>
      </c>
      <c r="V9" s="120">
        <v>15.934672859999999</v>
      </c>
      <c r="W9" s="120">
        <v>13.885234490000006</v>
      </c>
      <c r="X9" s="120">
        <v>14.480494909999997</v>
      </c>
      <c r="Y9" s="120">
        <v>20.272215120000009</v>
      </c>
      <c r="Z9" s="120">
        <v>17.972466470000001</v>
      </c>
      <c r="AA9" s="120">
        <v>16.045920970000015</v>
      </c>
      <c r="AB9" s="120">
        <v>15.542164479999991</v>
      </c>
      <c r="AC9" s="120">
        <v>25.215429180000015</v>
      </c>
      <c r="AD9" s="120">
        <v>19.702782500000001</v>
      </c>
      <c r="AE9" s="120">
        <v>56.257832389999983</v>
      </c>
      <c r="AF9" s="120">
        <v>18.320934860000023</v>
      </c>
      <c r="AG9" s="120">
        <v>23.829044559999979</v>
      </c>
      <c r="AH9" s="120">
        <v>24.242527131428584</v>
      </c>
    </row>
    <row r="10" spans="1:34" s="181" customFormat="1" ht="16.55" customHeight="1" x14ac:dyDescent="0.2">
      <c r="A10" s="7" t="s">
        <v>142</v>
      </c>
      <c r="B10" s="8">
        <v>12.537688990000003</v>
      </c>
      <c r="C10" s="8">
        <v>11.896814179999993</v>
      </c>
      <c r="D10" s="8">
        <v>12.487844535000004</v>
      </c>
      <c r="E10" s="121">
        <v>8.0270021850000042</v>
      </c>
      <c r="F10" s="121">
        <v>15.480403390000001</v>
      </c>
      <c r="G10" s="121">
        <v>17.909304900000002</v>
      </c>
      <c r="H10" s="121">
        <v>14.648349959999996</v>
      </c>
      <c r="I10" s="121">
        <v>25.131792209999993</v>
      </c>
      <c r="J10" s="121">
        <v>15.852645829999998</v>
      </c>
      <c r="K10" s="120">
        <v>13.512573399999999</v>
      </c>
      <c r="L10" s="120">
        <v>12.289686490000012</v>
      </c>
      <c r="M10" s="120">
        <v>12.619242689999991</v>
      </c>
      <c r="N10" s="120">
        <v>15.242556769999998</v>
      </c>
      <c r="O10" s="120">
        <v>12.48069067</v>
      </c>
      <c r="P10" s="120">
        <v>12.070262549999992</v>
      </c>
      <c r="Q10" s="120">
        <v>11.58529424000001</v>
      </c>
      <c r="R10" s="120">
        <v>8.8991797100000003</v>
      </c>
      <c r="S10" s="120">
        <v>9.2757929499999996</v>
      </c>
      <c r="T10" s="120">
        <v>8.0663238899999961</v>
      </c>
      <c r="U10" s="120">
        <v>16.54972411</v>
      </c>
      <c r="V10" s="120">
        <v>9.2749877899999991</v>
      </c>
      <c r="W10" s="120">
        <v>8.9121448800000014</v>
      </c>
      <c r="X10" s="120">
        <v>8.1072163000000028</v>
      </c>
      <c r="Y10" s="120">
        <v>8.9521935799999994</v>
      </c>
      <c r="Z10" s="120">
        <v>8.4379263499999997</v>
      </c>
      <c r="AA10" s="120">
        <v>7.8365157500000002</v>
      </c>
      <c r="AB10" s="120">
        <v>7.6025014699999991</v>
      </c>
      <c r="AC10" s="120">
        <v>8.2259786999999989</v>
      </c>
      <c r="AD10" s="120">
        <v>8.6336428900000008</v>
      </c>
      <c r="AE10" s="120">
        <v>5.894960929999999</v>
      </c>
      <c r="AF10" s="120">
        <v>6.0430279100000011</v>
      </c>
      <c r="AG10" s="120">
        <v>4.8044335599999979</v>
      </c>
      <c r="AH10" s="120">
        <v>5.4467542499999997</v>
      </c>
    </row>
    <row r="11" spans="1:34" s="181" customFormat="1" ht="16.55" customHeight="1" x14ac:dyDescent="0.2">
      <c r="A11" s="29" t="s">
        <v>154</v>
      </c>
      <c r="B11" s="30">
        <v>8.0824163329260017</v>
      </c>
      <c r="C11" s="30">
        <v>6.8118964263376665</v>
      </c>
      <c r="D11" s="30">
        <v>6.9966760260000189</v>
      </c>
      <c r="E11" s="123">
        <v>12.845571033236316</v>
      </c>
      <c r="F11" s="123">
        <v>2.5303773384999992</v>
      </c>
      <c r="G11" s="123">
        <v>2.2058818740000028</v>
      </c>
      <c r="H11" s="123">
        <v>1.7849672625000039</v>
      </c>
      <c r="I11" s="123">
        <v>18.192972610999995</v>
      </c>
      <c r="J11" s="123">
        <v>1.3343125199999999</v>
      </c>
      <c r="K11" s="122">
        <v>1.5732205720000019</v>
      </c>
      <c r="L11" s="122">
        <v>1.4514574257685946</v>
      </c>
      <c r="M11" s="122">
        <v>1.973025318595045</v>
      </c>
      <c r="N11" s="122">
        <v>1.8433956199999986</v>
      </c>
      <c r="O11" s="122">
        <v>1.5929712500000039</v>
      </c>
      <c r="P11" s="122">
        <v>2.1680462400000042</v>
      </c>
      <c r="Q11" s="122">
        <v>2.3275643730000084</v>
      </c>
      <c r="R11" s="122">
        <v>1.8007880199999995</v>
      </c>
      <c r="S11" s="122">
        <v>1.7402115191735565</v>
      </c>
      <c r="T11" s="122">
        <v>1.9549013708264407</v>
      </c>
      <c r="U11" s="122">
        <v>2.0796342799999974</v>
      </c>
      <c r="V11" s="122">
        <v>1.7229443458677667</v>
      </c>
      <c r="W11" s="122">
        <v>1.961278813132237</v>
      </c>
      <c r="X11" s="122">
        <v>2.3193641899999955</v>
      </c>
      <c r="Y11" s="122">
        <v>2.3366686410000073</v>
      </c>
      <c r="Z11" s="122">
        <v>2.3073721000000034</v>
      </c>
      <c r="AA11" s="122">
        <v>3.1186507499999987</v>
      </c>
      <c r="AB11" s="122">
        <v>2.8127691600000042</v>
      </c>
      <c r="AC11" s="122">
        <v>3.6414799900000143</v>
      </c>
      <c r="AD11" s="122">
        <v>3.1205785399999955</v>
      </c>
      <c r="AE11" s="122">
        <v>3.1064843899999981</v>
      </c>
      <c r="AF11" s="122">
        <v>3.223760739999999</v>
      </c>
      <c r="AG11" s="122">
        <v>4.0926472800000031</v>
      </c>
      <c r="AH11" s="122">
        <v>4.1764516100000009</v>
      </c>
    </row>
    <row r="12" spans="1:34" s="181" customFormat="1" ht="16.55" customHeight="1" x14ac:dyDescent="0.2">
      <c r="A12" s="29" t="s">
        <v>143</v>
      </c>
      <c r="B12" s="30">
        <v>74.00024973274067</v>
      </c>
      <c r="C12" s="30">
        <v>40.07732904132898</v>
      </c>
      <c r="D12" s="30">
        <v>43.59368848808333</v>
      </c>
      <c r="E12" s="123">
        <v>57.334833317847036</v>
      </c>
      <c r="F12" s="123">
        <v>50.42648011</v>
      </c>
      <c r="G12" s="123">
        <v>50.387910510000012</v>
      </c>
      <c r="H12" s="123">
        <v>46.073069829999966</v>
      </c>
      <c r="I12" s="123">
        <v>39.674214880000001</v>
      </c>
      <c r="J12" s="123">
        <v>48.388235690000002</v>
      </c>
      <c r="K12" s="122">
        <v>42.848389927999989</v>
      </c>
      <c r="L12" s="122">
        <v>43.153599812000024</v>
      </c>
      <c r="M12" s="122">
        <v>48.404479330000015</v>
      </c>
      <c r="N12" s="122">
        <v>48.837283430000014</v>
      </c>
      <c r="O12" s="122">
        <v>44.513136779999982</v>
      </c>
      <c r="P12" s="122">
        <v>43.486060379999962</v>
      </c>
      <c r="Q12" s="122">
        <v>45.324236567000035</v>
      </c>
      <c r="R12" s="122">
        <v>43.127572560000004</v>
      </c>
      <c r="S12" s="122">
        <v>46.246152609999989</v>
      </c>
      <c r="T12" s="122">
        <v>40.38313324999995</v>
      </c>
      <c r="U12" s="122">
        <v>51.888743610000063</v>
      </c>
      <c r="V12" s="122">
        <v>44.478850829999992</v>
      </c>
      <c r="W12" s="122">
        <v>48.090780939999995</v>
      </c>
      <c r="X12" s="122">
        <v>41.82429011</v>
      </c>
      <c r="Y12" s="122">
        <v>48.88197585999999</v>
      </c>
      <c r="Z12" s="122">
        <v>45.480080400000006</v>
      </c>
      <c r="AA12" s="122">
        <v>44.668659779999992</v>
      </c>
      <c r="AB12" s="122">
        <v>45.296423269999991</v>
      </c>
      <c r="AC12" s="122">
        <v>55.104159359999969</v>
      </c>
      <c r="AD12" s="122">
        <v>49.823450459999997</v>
      </c>
      <c r="AE12" s="122">
        <v>86.153535260000027</v>
      </c>
      <c r="AF12" s="122">
        <v>47.740447210000013</v>
      </c>
      <c r="AG12" s="122">
        <v>51.598135769999942</v>
      </c>
      <c r="AH12" s="122">
        <v>58.510146061428586</v>
      </c>
    </row>
    <row r="13" spans="1:34" s="181" customFormat="1" ht="16.55" customHeight="1" x14ac:dyDescent="0.2">
      <c r="A13" s="225"/>
      <c r="B13" s="226"/>
      <c r="C13" s="226"/>
      <c r="D13" s="226"/>
      <c r="E13" s="227"/>
      <c r="F13" s="227"/>
      <c r="G13" s="227"/>
      <c r="H13" s="227"/>
      <c r="I13" s="227"/>
      <c r="J13" s="227"/>
      <c r="K13" s="228"/>
      <c r="L13" s="228"/>
      <c r="M13" s="228"/>
      <c r="N13" s="122"/>
      <c r="O13" s="122"/>
      <c r="P13" s="122"/>
      <c r="Q13" s="122"/>
      <c r="R13" s="122"/>
      <c r="S13" s="122"/>
      <c r="T13" s="122"/>
      <c r="U13" s="122"/>
      <c r="V13" s="122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</row>
    <row r="14" spans="1:34" x14ac:dyDescent="0.2">
      <c r="A14" s="183" t="s">
        <v>144</v>
      </c>
      <c r="N14" s="122"/>
      <c r="O14" s="122"/>
      <c r="P14" s="122"/>
      <c r="Q14" s="122"/>
      <c r="R14" s="122"/>
      <c r="S14" s="122"/>
      <c r="T14" s="122"/>
      <c r="U14" s="122"/>
      <c r="V14" s="12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K20"/>
  <sheetViews>
    <sheetView showGridLines="0" zoomScale="90" zoomScaleNormal="90" workbookViewId="0">
      <pane xSplit="1" ySplit="2" topLeftCell="N3" activePane="bottomRight" state="frozen"/>
      <selection pane="topRight" activeCell="B1" sqref="B1"/>
      <selection pane="bottomLeft" activeCell="A5" sqref="A5"/>
      <selection pane="bottomRight" activeCell="N3" sqref="N3"/>
    </sheetView>
  </sheetViews>
  <sheetFormatPr baseColWidth="10" defaultColWidth="11.875" defaultRowHeight="12.45" outlineLevelCol="1" x14ac:dyDescent="0.2"/>
  <cols>
    <col min="1" max="1" width="39.5" style="3" customWidth="1"/>
    <col min="2" max="2" width="13.875" style="3" hidden="1" customWidth="1"/>
    <col min="3" max="5" width="12.875" style="3" hidden="1" customWidth="1"/>
    <col min="6" max="6" width="13.125" style="3" hidden="1" customWidth="1" collapsed="1"/>
    <col min="7" max="9" width="12.875" style="3" hidden="1" customWidth="1"/>
    <col min="10" max="10" width="14.125" style="3" hidden="1" customWidth="1" collapsed="1"/>
    <col min="11" max="13" width="12.125" style="3" hidden="1" customWidth="1"/>
    <col min="14" max="14" width="11.875" style="115" bestFit="1" customWidth="1" collapsed="1"/>
    <col min="15" max="17" width="11.875" style="115" hidden="1" customWidth="1" outlineLevel="1"/>
    <col min="18" max="18" width="11.875" style="115" bestFit="1" customWidth="1" collapsed="1"/>
    <col min="19" max="21" width="13.125" style="115" hidden="1" customWidth="1" outlineLevel="1"/>
    <col min="22" max="22" width="11.875" style="115" bestFit="1" customWidth="1" collapsed="1"/>
    <col min="23" max="25" width="13.125" style="115" hidden="1" customWidth="1" outlineLevel="1"/>
    <col min="26" max="26" width="11.875" style="115" bestFit="1" customWidth="1" collapsed="1"/>
    <col min="27" max="28" width="11.875" style="115" hidden="1" customWidth="1" outlineLevel="1"/>
    <col min="29" max="29" width="12.125" style="115" hidden="1" customWidth="1" outlineLevel="1"/>
    <col min="30" max="30" width="11.875" style="115" bestFit="1" customWidth="1" collapsed="1"/>
    <col min="31" max="33" width="11.875" style="115" hidden="1" customWidth="1" outlineLevel="1"/>
    <col min="34" max="34" width="11.875" style="115" bestFit="1" customWidth="1" collapsed="1"/>
    <col min="35" max="35" width="11.875" style="115" bestFit="1" customWidth="1"/>
    <col min="36" max="36" width="24.125" style="3" bestFit="1" customWidth="1"/>
    <col min="37" max="37" width="12.625" style="3" bestFit="1" customWidth="1"/>
    <col min="38" max="16384" width="11.875" style="3"/>
  </cols>
  <sheetData>
    <row r="1" spans="1:37" ht="24.9" x14ac:dyDescent="0.35">
      <c r="A1" s="27" t="s">
        <v>145</v>
      </c>
    </row>
    <row r="2" spans="1:37" ht="33.049999999999997" customHeight="1" x14ac:dyDescent="0.2">
      <c r="A2" s="152" t="s">
        <v>290</v>
      </c>
      <c r="B2" s="33">
        <v>41274</v>
      </c>
      <c r="C2" s="33">
        <v>41364</v>
      </c>
      <c r="D2" s="33">
        <v>41455</v>
      </c>
      <c r="E2" s="33">
        <v>41547</v>
      </c>
      <c r="F2" s="33">
        <v>41639</v>
      </c>
      <c r="G2" s="33">
        <v>41729</v>
      </c>
      <c r="H2" s="33">
        <v>41820</v>
      </c>
      <c r="I2" s="33">
        <v>41912</v>
      </c>
      <c r="J2" s="33">
        <v>42004</v>
      </c>
      <c r="K2" s="33">
        <v>42094</v>
      </c>
      <c r="L2" s="33">
        <v>42185</v>
      </c>
      <c r="M2" s="33">
        <v>42277</v>
      </c>
      <c r="N2" s="187">
        <v>42369</v>
      </c>
      <c r="O2" s="187">
        <v>42460</v>
      </c>
      <c r="P2" s="188">
        <v>42551</v>
      </c>
      <c r="Q2" s="188">
        <v>42643</v>
      </c>
      <c r="R2" s="188">
        <v>42735</v>
      </c>
      <c r="S2" s="188">
        <v>42825</v>
      </c>
      <c r="T2" s="188">
        <v>42916</v>
      </c>
      <c r="U2" s="188">
        <v>43008</v>
      </c>
      <c r="V2" s="188">
        <v>43100</v>
      </c>
      <c r="W2" s="188">
        <v>43190</v>
      </c>
      <c r="X2" s="188">
        <v>43281</v>
      </c>
      <c r="Y2" s="188">
        <v>43373</v>
      </c>
      <c r="Z2" s="188">
        <v>43465</v>
      </c>
      <c r="AA2" s="188">
        <v>43555</v>
      </c>
      <c r="AB2" s="188">
        <v>43646</v>
      </c>
      <c r="AC2" s="187">
        <v>43738</v>
      </c>
      <c r="AD2" s="187">
        <v>43830</v>
      </c>
      <c r="AE2" s="187">
        <v>43921</v>
      </c>
      <c r="AF2" s="187">
        <v>44012</v>
      </c>
      <c r="AG2" s="187">
        <v>44104</v>
      </c>
      <c r="AH2" s="187">
        <v>44196</v>
      </c>
      <c r="AI2" s="187">
        <v>44286</v>
      </c>
    </row>
    <row r="3" spans="1:37" ht="15.05" customHeight="1" x14ac:dyDescent="0.2">
      <c r="A3" s="29" t="s">
        <v>146</v>
      </c>
      <c r="B3" s="32">
        <v>953.98455447000049</v>
      </c>
      <c r="C3" s="32">
        <v>1853</v>
      </c>
      <c r="D3" s="32">
        <v>1811</v>
      </c>
      <c r="E3" s="32">
        <v>1779</v>
      </c>
      <c r="F3" s="32">
        <v>1776.4233808479996</v>
      </c>
      <c r="G3" s="32">
        <v>1748.501423794725</v>
      </c>
      <c r="H3" s="32">
        <v>2369.7867603460859</v>
      </c>
      <c r="I3" s="32">
        <v>2357.7846893828282</v>
      </c>
      <c r="J3" s="32">
        <v>2161.2865191545329</v>
      </c>
      <c r="K3" s="32">
        <v>2188.2623810804398</v>
      </c>
      <c r="L3" s="32">
        <v>2230.5428109508734</v>
      </c>
      <c r="M3" s="32">
        <v>2228.5093986859274</v>
      </c>
      <c r="N3" s="122">
        <v>2256.6194745068542</v>
      </c>
      <c r="O3" s="122">
        <v>2149.3757504465598</v>
      </c>
      <c r="P3" s="122">
        <v>2150.5343745620835</v>
      </c>
      <c r="Q3" s="122">
        <v>2197.3368936601764</v>
      </c>
      <c r="R3" s="122">
        <v>2252.5758374800353</v>
      </c>
      <c r="S3" s="122">
        <v>2218.6892709466902</v>
      </c>
      <c r="T3" s="122">
        <v>2249.3735357952355</v>
      </c>
      <c r="U3" s="122">
        <v>1796.8892836117768</v>
      </c>
      <c r="V3" s="122">
        <v>2260.6761530502608</v>
      </c>
      <c r="W3" s="122">
        <v>2245.5715142613994</v>
      </c>
      <c r="X3" s="122">
        <v>2304.476138575737</v>
      </c>
      <c r="Y3" s="122">
        <v>2385.0238074252552</v>
      </c>
      <c r="Z3" s="122">
        <v>2345.5857102716086</v>
      </c>
      <c r="AA3" s="122">
        <v>2382.7730546067642</v>
      </c>
      <c r="AB3" s="122">
        <v>2419.9200739025687</v>
      </c>
      <c r="AC3" s="122">
        <v>2496.0906936384426</v>
      </c>
      <c r="AD3" s="122">
        <v>2499.1390023466215</v>
      </c>
      <c r="AE3" s="122">
        <v>2451.3784998195943</v>
      </c>
      <c r="AF3" s="122">
        <v>2542.9020158621374</v>
      </c>
      <c r="AG3" s="122">
        <v>2563.6070609257922</v>
      </c>
      <c r="AH3" s="122">
        <v>2651.392944446055</v>
      </c>
      <c r="AI3" s="122">
        <v>2603.9054016600344</v>
      </c>
      <c r="AK3" s="2"/>
    </row>
    <row r="4" spans="1:37" ht="15.05" customHeight="1" x14ac:dyDescent="0.2">
      <c r="A4" s="7" t="s">
        <v>147</v>
      </c>
      <c r="B4" s="22">
        <v>4.6048207571153826E-2</v>
      </c>
      <c r="C4" s="22">
        <v>9.2999999999999999E-2</v>
      </c>
      <c r="D4" s="22">
        <v>9.5000000000000001E-2</v>
      </c>
      <c r="E4" s="22">
        <v>9.7000000000000003E-2</v>
      </c>
      <c r="F4" s="22">
        <v>0.10389598524757318</v>
      </c>
      <c r="G4" s="22">
        <v>0.10206495637385916</v>
      </c>
      <c r="H4" s="22">
        <v>0.13915365592167267</v>
      </c>
      <c r="I4" s="22">
        <v>0.14199029134715438</v>
      </c>
      <c r="J4" s="22">
        <v>0.13260226060699026</v>
      </c>
      <c r="K4" s="22">
        <v>0.13459422939628538</v>
      </c>
      <c r="L4" s="22">
        <v>0.13425385236078966</v>
      </c>
      <c r="M4" s="22">
        <v>0.13695292167983794</v>
      </c>
      <c r="N4" s="205">
        <v>0.13662386683766925</v>
      </c>
      <c r="O4" s="205">
        <v>0.13085492560042059</v>
      </c>
      <c r="P4" s="205">
        <v>0.13616186942502922</v>
      </c>
      <c r="Q4" s="205">
        <v>0.13884360856213521</v>
      </c>
      <c r="R4" s="205">
        <v>0.12144672061305142</v>
      </c>
      <c r="S4" s="205">
        <v>0.12025150260509554</v>
      </c>
      <c r="T4" s="205">
        <v>0.12370121654826047</v>
      </c>
      <c r="U4" s="205">
        <v>0.10267340006170197</v>
      </c>
      <c r="V4" s="205">
        <v>0.13446553259893132</v>
      </c>
      <c r="W4" s="205">
        <v>0.13247237320912369</v>
      </c>
      <c r="X4" s="205">
        <v>0.13356333865891079</v>
      </c>
      <c r="Y4" s="205">
        <v>0.13855227399785278</v>
      </c>
      <c r="Z4" s="205">
        <v>0.13750413340261045</v>
      </c>
      <c r="AA4" s="205">
        <v>0.14028331733785682</v>
      </c>
      <c r="AB4" s="205">
        <v>0.1427787606853882</v>
      </c>
      <c r="AC4" s="205">
        <v>0.1450253814839482</v>
      </c>
      <c r="AD4" s="205">
        <v>0.1455131506011188</v>
      </c>
      <c r="AE4" s="205">
        <v>0.14184672126498704</v>
      </c>
      <c r="AF4" s="205">
        <v>0.15272230249959765</v>
      </c>
      <c r="AG4" s="205">
        <v>0.15357729658177285</v>
      </c>
      <c r="AH4" s="205">
        <v>0.1577694765716138</v>
      </c>
      <c r="AI4" s="205">
        <v>0.15561836340266225</v>
      </c>
      <c r="AK4" s="2"/>
    </row>
    <row r="5" spans="1:37" ht="15.05" customHeight="1" x14ac:dyDescent="0.2">
      <c r="A5" s="29" t="s">
        <v>24</v>
      </c>
      <c r="B5" s="32">
        <v>1072.6691545518006</v>
      </c>
      <c r="C5" s="32">
        <v>1853</v>
      </c>
      <c r="D5" s="32">
        <v>1819</v>
      </c>
      <c r="E5" s="32">
        <v>1779</v>
      </c>
      <c r="F5" s="32">
        <v>1776.6758300279998</v>
      </c>
      <c r="G5" s="32">
        <v>1886.5632452852835</v>
      </c>
      <c r="H5" s="32">
        <v>2565.3710810020862</v>
      </c>
      <c r="I5" s="32">
        <v>2488.4164689388285</v>
      </c>
      <c r="J5" s="32">
        <v>2280.9824501085327</v>
      </c>
      <c r="K5" s="32">
        <v>2334.2894663513398</v>
      </c>
      <c r="L5" s="32">
        <v>2317.5873779373733</v>
      </c>
      <c r="M5" s="32">
        <v>2303.8793113265715</v>
      </c>
      <c r="N5" s="122">
        <v>2303.751550295854</v>
      </c>
      <c r="O5" s="122">
        <v>2190.6423908964434</v>
      </c>
      <c r="P5" s="122">
        <v>2181.8250489947391</v>
      </c>
      <c r="Q5" s="122">
        <v>2226.9334595363675</v>
      </c>
      <c r="R5" s="122">
        <v>2278.6857729739813</v>
      </c>
      <c r="S5" s="122">
        <v>2307.5024132978901</v>
      </c>
      <c r="T5" s="122">
        <v>2314.1169685484356</v>
      </c>
      <c r="U5" s="122">
        <v>1854.5088358771227</v>
      </c>
      <c r="V5" s="122">
        <v>2319.9439932494606</v>
      </c>
      <c r="W5" s="122">
        <v>2338.1501844613995</v>
      </c>
      <c r="X5" s="122">
        <v>2390.7380287757369</v>
      </c>
      <c r="Y5" s="122">
        <v>2385.0238074252552</v>
      </c>
      <c r="Z5" s="122">
        <v>2345.5857102716086</v>
      </c>
      <c r="AA5" s="122">
        <v>2382.7730546067642</v>
      </c>
      <c r="AB5" s="122">
        <v>2419.9200739025687</v>
      </c>
      <c r="AC5" s="122">
        <v>2496.0906936384426</v>
      </c>
      <c r="AD5" s="122">
        <v>2499.1390023466215</v>
      </c>
      <c r="AE5" s="122">
        <v>2451.3784998195943</v>
      </c>
      <c r="AF5" s="122">
        <v>2542.9020158621374</v>
      </c>
      <c r="AG5" s="122">
        <v>2563.6070609257922</v>
      </c>
      <c r="AH5" s="122">
        <v>2651.392944446055</v>
      </c>
      <c r="AI5" s="122">
        <v>2603.9054016600344</v>
      </c>
      <c r="AK5" s="2"/>
    </row>
    <row r="6" spans="1:37" ht="15.05" customHeight="1" x14ac:dyDescent="0.2">
      <c r="A6" s="7" t="s">
        <v>148</v>
      </c>
      <c r="B6" s="22">
        <v>5.177703522822464E-2</v>
      </c>
      <c r="C6" s="22">
        <v>9.2999999999999999E-2</v>
      </c>
      <c r="D6" s="22">
        <v>9.6000000000000002E-2</v>
      </c>
      <c r="E6" s="22">
        <v>9.7000000000000003E-2</v>
      </c>
      <c r="F6" s="22">
        <v>0.1039107500027345</v>
      </c>
      <c r="G6" s="22">
        <v>0.11012401403064247</v>
      </c>
      <c r="H6" s="22">
        <v>0.15063834885508431</v>
      </c>
      <c r="I6" s="22">
        <v>0.14985718628538935</v>
      </c>
      <c r="J6" s="22">
        <v>0.13994601206673077</v>
      </c>
      <c r="K6" s="22">
        <v>0.1435759690555479</v>
      </c>
      <c r="L6" s="22">
        <v>0.13949296652961057</v>
      </c>
      <c r="M6" s="22">
        <v>0.14158477548713033</v>
      </c>
      <c r="N6" s="205">
        <v>0.139477412381845</v>
      </c>
      <c r="O6" s="205">
        <v>0.13336725652474912</v>
      </c>
      <c r="P6" s="205">
        <v>0.13814304990589832</v>
      </c>
      <c r="Q6" s="205">
        <v>0.14071373326588618</v>
      </c>
      <c r="R6" s="205">
        <v>0.1228544272875159</v>
      </c>
      <c r="S6" s="205">
        <v>0.12506511664229464</v>
      </c>
      <c r="T6" s="205">
        <v>0.12726169295097139</v>
      </c>
      <c r="U6" s="205">
        <v>0.10596575390624423</v>
      </c>
      <c r="V6" s="205">
        <v>0.1379907972360713</v>
      </c>
      <c r="W6" s="205">
        <v>0.13793384084533597</v>
      </c>
      <c r="X6" s="205">
        <v>0.13856292440478926</v>
      </c>
      <c r="Y6" s="205">
        <v>0.13855227399785278</v>
      </c>
      <c r="Z6" s="205">
        <v>0.13750413340261045</v>
      </c>
      <c r="AA6" s="205">
        <v>0.14028331733785682</v>
      </c>
      <c r="AB6" s="205">
        <v>0.1427787606853882</v>
      </c>
      <c r="AC6" s="205">
        <v>0.1450253814839482</v>
      </c>
      <c r="AD6" s="205">
        <v>0.1455131506011188</v>
      </c>
      <c r="AE6" s="205">
        <v>0.14184672126498704</v>
      </c>
      <c r="AF6" s="205">
        <v>0.15272230249959765</v>
      </c>
      <c r="AG6" s="205">
        <v>0.15357729658177285</v>
      </c>
      <c r="AH6" s="205">
        <v>0.1577694765716138</v>
      </c>
      <c r="AI6" s="205">
        <v>0.15561836340266225</v>
      </c>
      <c r="AK6" s="2"/>
    </row>
    <row r="7" spans="1:37" ht="15.05" customHeight="1" x14ac:dyDescent="0.2">
      <c r="A7" s="29" t="s">
        <v>149</v>
      </c>
      <c r="B7" s="32">
        <v>1615.9402413296004</v>
      </c>
      <c r="C7" s="32">
        <v>1853</v>
      </c>
      <c r="D7" s="32">
        <v>1819</v>
      </c>
      <c r="E7" s="32">
        <v>1779</v>
      </c>
      <c r="F7" s="32">
        <v>1776.6758300279998</v>
      </c>
      <c r="G7" s="32">
        <v>1886.5632452852835</v>
      </c>
      <c r="H7" s="32">
        <v>2565.3710810020862</v>
      </c>
      <c r="I7" s="32">
        <v>2488.4164689388285</v>
      </c>
      <c r="J7" s="32">
        <v>2280.9824501085327</v>
      </c>
      <c r="K7" s="32">
        <v>2334.2894663513398</v>
      </c>
      <c r="L7" s="32">
        <v>2317.5873779373733</v>
      </c>
      <c r="M7" s="32">
        <v>2303.8793113265715</v>
      </c>
      <c r="N7" s="122">
        <v>2303.751550295854</v>
      </c>
      <c r="O7" s="122">
        <v>2190.6423908964434</v>
      </c>
      <c r="P7" s="122">
        <v>2181.8250489947391</v>
      </c>
      <c r="Q7" s="122">
        <v>2226.9334595363675</v>
      </c>
      <c r="R7" s="122">
        <v>2278.6857729739813</v>
      </c>
      <c r="S7" s="122">
        <v>2577.9854231078903</v>
      </c>
      <c r="T7" s="122">
        <v>2584.0167526284358</v>
      </c>
      <c r="U7" s="122">
        <v>2108.8094356444049</v>
      </c>
      <c r="V7" s="122">
        <v>2588.6645077294606</v>
      </c>
      <c r="W7" s="122">
        <v>2608.7219227013993</v>
      </c>
      <c r="X7" s="122">
        <v>2660.7282944657363</v>
      </c>
      <c r="Y7" s="122">
        <v>2654.4262107752552</v>
      </c>
      <c r="Z7" s="122">
        <v>2614.4002512616089</v>
      </c>
      <c r="AA7" s="122">
        <v>2653.344792846764</v>
      </c>
      <c r="AB7" s="122">
        <v>2689.9103395925686</v>
      </c>
      <c r="AC7" s="122">
        <v>2765.4930969884422</v>
      </c>
      <c r="AD7" s="122">
        <v>2767.9535433366214</v>
      </c>
      <c r="AE7" s="122">
        <v>2721.9446164295941</v>
      </c>
      <c r="AF7" s="122">
        <v>2829.9631515050683</v>
      </c>
      <c r="AG7" s="122">
        <v>2863.6070609257922</v>
      </c>
      <c r="AH7" s="122">
        <v>2951.392944446055</v>
      </c>
      <c r="AI7" s="122">
        <v>2903.9054016600344</v>
      </c>
      <c r="AK7" s="2"/>
    </row>
    <row r="8" spans="1:37" ht="15.05" customHeight="1" x14ac:dyDescent="0.2">
      <c r="A8" s="7" t="s">
        <v>279</v>
      </c>
      <c r="B8" s="22">
        <v>7.8000373597941541E-2</v>
      </c>
      <c r="C8" s="22">
        <v>9.2999999999999999E-2</v>
      </c>
      <c r="D8" s="22">
        <v>9.6000000000000002E-2</v>
      </c>
      <c r="E8" s="22">
        <v>9.7000000000000003E-2</v>
      </c>
      <c r="F8" s="22">
        <v>0.1039107500027345</v>
      </c>
      <c r="G8" s="22">
        <v>0.11012401403064247</v>
      </c>
      <c r="H8" s="22">
        <v>0.15063834885508431</v>
      </c>
      <c r="I8" s="22">
        <v>0.14985718628538935</v>
      </c>
      <c r="J8" s="22">
        <v>0.13994601206673077</v>
      </c>
      <c r="K8" s="22">
        <v>0.1435759690555479</v>
      </c>
      <c r="L8" s="22">
        <v>0.13949296652961057</v>
      </c>
      <c r="M8" s="22">
        <v>0.14158477548713033</v>
      </c>
      <c r="N8" s="205">
        <v>0.139477412381845</v>
      </c>
      <c r="O8" s="205">
        <v>0.13336725652474912</v>
      </c>
      <c r="P8" s="205">
        <v>0.13814304990589832</v>
      </c>
      <c r="Q8" s="205">
        <v>0.14071373326588618</v>
      </c>
      <c r="R8" s="205">
        <v>0.1228544272875159</v>
      </c>
      <c r="S8" s="205">
        <v>0.13972511828593301</v>
      </c>
      <c r="T8" s="205">
        <v>0.14210446188441372</v>
      </c>
      <c r="U8" s="205">
        <v>0.12049636937263267</v>
      </c>
      <c r="V8" s="205">
        <v>0.15397435465585388</v>
      </c>
      <c r="W8" s="205">
        <v>0.15389560383544049</v>
      </c>
      <c r="X8" s="205">
        <v>0.15421108004733361</v>
      </c>
      <c r="Y8" s="205">
        <v>0.15420256456871492</v>
      </c>
      <c r="Z8" s="205">
        <v>0.15326271785466625</v>
      </c>
      <c r="AA8" s="205">
        <v>0.15621295064674176</v>
      </c>
      <c r="AB8" s="205">
        <v>0.15870857421438203</v>
      </c>
      <c r="AC8" s="205">
        <v>0.16067793225788474</v>
      </c>
      <c r="AD8" s="205">
        <v>0.16116496138480055</v>
      </c>
      <c r="AE8" s="205">
        <v>0.15750277622726769</v>
      </c>
      <c r="AF8" s="205">
        <v>0.16996269844095449</v>
      </c>
      <c r="AG8" s="205">
        <v>0.17154931330647852</v>
      </c>
      <c r="AH8" s="205">
        <v>0.17562078867932285</v>
      </c>
      <c r="AI8" s="205">
        <v>0.17354739761067758</v>
      </c>
      <c r="AK8" s="2"/>
    </row>
    <row r="9" spans="1:37" ht="15.05" customHeight="1" x14ac:dyDescent="0.2">
      <c r="A9" s="29" t="s">
        <v>150</v>
      </c>
      <c r="B9" s="32">
        <v>20717.083352178273</v>
      </c>
      <c r="C9" s="32">
        <v>20011</v>
      </c>
      <c r="D9" s="32">
        <v>19000</v>
      </c>
      <c r="E9" s="32">
        <v>18351</v>
      </c>
      <c r="F9" s="32">
        <v>17098.094566551055</v>
      </c>
      <c r="G9" s="32">
        <v>17131.261168525329</v>
      </c>
      <c r="H9" s="32">
        <v>17030</v>
      </c>
      <c r="I9" s="32">
        <v>16605.252845198</v>
      </c>
      <c r="J9" s="32">
        <v>16299.017145418096</v>
      </c>
      <c r="K9" s="32">
        <v>16258.218431026084</v>
      </c>
      <c r="L9" s="32">
        <v>16614.36727310127</v>
      </c>
      <c r="M9" s="32">
        <v>16272.083657299634</v>
      </c>
      <c r="N9" s="122">
        <v>16517.022440801466</v>
      </c>
      <c r="O9" s="122">
        <v>16425.638856040521</v>
      </c>
      <c r="P9" s="122">
        <v>15793.95453105297</v>
      </c>
      <c r="Q9" s="122">
        <v>15825.985195975552</v>
      </c>
      <c r="R9" s="122">
        <v>18547.852310126185</v>
      </c>
      <c r="S9" s="122">
        <v>18450.407877503527</v>
      </c>
      <c r="T9" s="122">
        <v>18183.924124284345</v>
      </c>
      <c r="U9" s="122">
        <v>17501.020542145572</v>
      </c>
      <c r="V9" s="122">
        <v>16812.309514239249</v>
      </c>
      <c r="W9" s="122">
        <v>16951.243945154456</v>
      </c>
      <c r="X9" s="122">
        <v>17253.807532176361</v>
      </c>
      <c r="Y9" s="122">
        <v>17213.891469310835</v>
      </c>
      <c r="Z9" s="122">
        <v>17058.292374410026</v>
      </c>
      <c r="AA9" s="122">
        <v>16985.434190069223</v>
      </c>
      <c r="AB9" s="122">
        <v>16948.739870594916</v>
      </c>
      <c r="AC9" s="122">
        <v>17211.405811159453</v>
      </c>
      <c r="AD9" s="122">
        <v>17174.660791980725</v>
      </c>
      <c r="AE9" s="122">
        <v>17281.883415832497</v>
      </c>
      <c r="AF9" s="122">
        <v>16650.495534984726</v>
      </c>
      <c r="AG9" s="122">
        <v>16692.61745052785</v>
      </c>
      <c r="AH9" s="122">
        <v>16805.487360811203</v>
      </c>
      <c r="AI9" s="122">
        <v>16732.635819607189</v>
      </c>
      <c r="AK9" s="2"/>
    </row>
    <row r="10" spans="1:37" ht="15.05" customHeight="1" x14ac:dyDescent="0.2">
      <c r="A10" s="29" t="s">
        <v>223</v>
      </c>
      <c r="B10" s="40"/>
      <c r="C10" s="40"/>
      <c r="D10" s="40"/>
      <c r="E10" s="40"/>
      <c r="F10" s="40"/>
      <c r="G10" s="40"/>
      <c r="H10" s="40"/>
      <c r="I10" s="40">
        <v>5.6000000000000001E-2</v>
      </c>
      <c r="J10" s="40">
        <v>5.4699999999999999E-2</v>
      </c>
      <c r="K10" s="40">
        <v>5.74E-2</v>
      </c>
      <c r="L10" s="40">
        <v>5.4800000000000001E-2</v>
      </c>
      <c r="M10" s="40">
        <v>5.4591872410513005E-2</v>
      </c>
      <c r="N10" s="220">
        <v>5.6026725286067135E-2</v>
      </c>
      <c r="O10" s="220">
        <v>5.3699999999999998E-2</v>
      </c>
      <c r="P10" s="221">
        <v>5.33E-2</v>
      </c>
      <c r="Q10" s="221">
        <v>5.5100000000000003E-2</v>
      </c>
      <c r="R10" s="221">
        <v>6.0288624344540492E-2</v>
      </c>
      <c r="S10" s="221">
        <v>5.9008668819630988E-2</v>
      </c>
      <c r="T10" s="221">
        <v>5.9671602934539034E-2</v>
      </c>
      <c r="U10" s="221">
        <v>5.0236791887556392E-2</v>
      </c>
      <c r="V10" s="221">
        <v>6.7000000000000004E-2</v>
      </c>
      <c r="W10" s="221">
        <v>6.0154640075103849E-2</v>
      </c>
      <c r="X10" s="221">
        <v>6.0299999999999999E-2</v>
      </c>
      <c r="Y10" s="221">
        <v>6.2240726290122943E-2</v>
      </c>
      <c r="Z10" s="221">
        <v>6.1238898462396552E-2</v>
      </c>
      <c r="AA10" s="221">
        <v>6.0170468021017796E-2</v>
      </c>
      <c r="AB10" s="221">
        <v>6.2538143287730996E-2</v>
      </c>
      <c r="AC10" s="221">
        <v>6.2100000000000002E-2</v>
      </c>
      <c r="AD10" s="221">
        <v>6.1819332963240221E-2</v>
      </c>
      <c r="AE10" s="221">
        <v>5.9102921491132984E-2</v>
      </c>
      <c r="AF10" s="221">
        <v>5.7238468528654385E-2</v>
      </c>
      <c r="AG10" s="221">
        <v>5.9742335538711243E-2</v>
      </c>
      <c r="AH10" s="221">
        <v>6.1100000000000002E-2</v>
      </c>
      <c r="AI10" s="221">
        <v>6.0206797508855797E-2</v>
      </c>
      <c r="AK10" s="2"/>
    </row>
    <row r="11" spans="1:37" ht="15.05" customHeight="1" x14ac:dyDescent="0.2">
      <c r="A11" s="42"/>
      <c r="AK11" s="2"/>
    </row>
    <row r="12" spans="1:37" ht="15.05" customHeight="1" x14ac:dyDescent="0.2">
      <c r="A12" s="184" t="s">
        <v>291</v>
      </c>
      <c r="AK12" s="2"/>
    </row>
    <row r="13" spans="1:37" ht="15.05" customHeight="1" x14ac:dyDescent="0.2">
      <c r="A13" s="29" t="s">
        <v>146</v>
      </c>
      <c r="B13" s="179"/>
      <c r="C13" s="179"/>
      <c r="D13" s="179"/>
      <c r="E13" s="179"/>
      <c r="F13" s="180"/>
      <c r="O13" s="122">
        <v>1975.597</v>
      </c>
      <c r="P13" s="122">
        <v>2094.8569531264402</v>
      </c>
      <c r="Q13" s="122">
        <v>2175.029</v>
      </c>
      <c r="R13" s="122">
        <v>1982.934</v>
      </c>
      <c r="S13" s="122">
        <v>2037.6221990859799</v>
      </c>
      <c r="T13" s="122">
        <v>2055.5700000000002</v>
      </c>
      <c r="U13" s="122">
        <v>1518.216081219314</v>
      </c>
      <c r="V13" s="122">
        <v>1998.9169999999999</v>
      </c>
      <c r="W13" s="122">
        <v>2029.1559999999999</v>
      </c>
      <c r="X13" s="122">
        <v>2099.4070000000002</v>
      </c>
      <c r="Y13" s="122">
        <v>2079.0030731308798</v>
      </c>
      <c r="Z13" s="122">
        <v>2035.3982785499179</v>
      </c>
      <c r="AA13" s="122">
        <v>2116.4490000000001</v>
      </c>
      <c r="AB13" s="122">
        <v>2169.4</v>
      </c>
      <c r="AC13" s="122">
        <v>2241.2849999999999</v>
      </c>
      <c r="AD13" s="122">
        <v>2236.9074198913163</v>
      </c>
      <c r="AE13" s="122">
        <v>2243.7809931480265</v>
      </c>
      <c r="AF13" s="122">
        <v>2332.9457434500905</v>
      </c>
      <c r="AG13" s="122">
        <v>2360.3310942754488</v>
      </c>
      <c r="AH13" s="122">
        <v>2422.0757702133196</v>
      </c>
      <c r="AI13" s="122">
        <v>2412.4670805991668</v>
      </c>
      <c r="AK13" s="2"/>
    </row>
    <row r="14" spans="1:37" ht="15.05" customHeight="1" x14ac:dyDescent="0.2">
      <c r="A14" s="7" t="s">
        <v>147</v>
      </c>
      <c r="O14" s="205">
        <f t="shared" ref="O14:AC14" si="0">+O13/O19</f>
        <v>0.1207635057461779</v>
      </c>
      <c r="P14" s="205">
        <f t="shared" si="0"/>
        <v>0.13224523052642631</v>
      </c>
      <c r="Q14" s="205">
        <f t="shared" si="0"/>
        <v>0.13751848887721033</v>
      </c>
      <c r="R14" s="205">
        <f t="shared" si="0"/>
        <v>0.10737883968617909</v>
      </c>
      <c r="S14" s="205">
        <f t="shared" si="0"/>
        <v>0.11055377140923651</v>
      </c>
      <c r="T14" s="205">
        <f t="shared" si="0"/>
        <v>0.11314557037379042</v>
      </c>
      <c r="U14" s="205">
        <f t="shared" si="0"/>
        <v>8.7377594800250272E-2</v>
      </c>
      <c r="V14" s="205">
        <f t="shared" si="0"/>
        <v>0.11918722030982093</v>
      </c>
      <c r="W14" s="205">
        <f t="shared" si="0"/>
        <v>0.12011413102479371</v>
      </c>
      <c r="X14" s="205">
        <f t="shared" si="0"/>
        <v>0.12160767192752962</v>
      </c>
      <c r="Y14" s="205">
        <f t="shared" si="0"/>
        <v>0.1207007095691577</v>
      </c>
      <c r="Z14" s="205">
        <v>0.11923891171500935</v>
      </c>
      <c r="AA14" s="205">
        <f t="shared" si="0"/>
        <v>0.12454095563139932</v>
      </c>
      <c r="AB14" s="205">
        <f t="shared" si="0"/>
        <v>0.1279549851366017</v>
      </c>
      <c r="AC14" s="205">
        <f t="shared" si="0"/>
        <v>0.13017104193286094</v>
      </c>
      <c r="AD14" s="205">
        <v>0.1301880285114298</v>
      </c>
      <c r="AE14" s="261">
        <v>0.12979291551757435</v>
      </c>
      <c r="AF14" s="205">
        <v>0.14006266713391227</v>
      </c>
      <c r="AG14" s="205">
        <v>0.14135249049297638</v>
      </c>
      <c r="AH14" s="205">
        <v>0.14431519272146548</v>
      </c>
      <c r="AI14" s="205">
        <v>0.14434394786783133</v>
      </c>
      <c r="AJ14" s="262"/>
      <c r="AK14" s="2"/>
    </row>
    <row r="15" spans="1:37" ht="15.05" customHeight="1" x14ac:dyDescent="0.2">
      <c r="A15" s="29" t="s">
        <v>24</v>
      </c>
      <c r="O15" s="122">
        <f t="shared" ref="O15:AC15" si="1">+O16*O19</f>
        <v>1920.2107249099679</v>
      </c>
      <c r="P15" s="122">
        <f t="shared" si="1"/>
        <v>2094.8569531264466</v>
      </c>
      <c r="Q15" s="122">
        <f t="shared" si="1"/>
        <v>2176.333459549408</v>
      </c>
      <c r="R15" s="122">
        <f t="shared" si="1"/>
        <v>1982.9344152322808</v>
      </c>
      <c r="S15" s="122">
        <f t="shared" si="1"/>
        <v>2037.6222130984856</v>
      </c>
      <c r="T15" s="122">
        <f t="shared" si="1"/>
        <v>2055.057345879206</v>
      </c>
      <c r="U15" s="122">
        <f t="shared" si="1"/>
        <v>1518.2160812190843</v>
      </c>
      <c r="V15" s="122">
        <f t="shared" si="1"/>
        <v>1998.9171933098587</v>
      </c>
      <c r="W15" s="122">
        <f t="shared" si="1"/>
        <v>2029.1563657515064</v>
      </c>
      <c r="X15" s="122">
        <f t="shared" si="1"/>
        <v>2099.4074520890204</v>
      </c>
      <c r="Y15" s="122">
        <f t="shared" si="1"/>
        <v>2079.003073130878</v>
      </c>
      <c r="Z15" s="122">
        <v>2035.3982785499179</v>
      </c>
      <c r="AA15" s="122">
        <f t="shared" si="1"/>
        <v>2116.4659073005901</v>
      </c>
      <c r="AB15" s="122">
        <f t="shared" si="1"/>
        <v>2169.396224832909</v>
      </c>
      <c r="AC15" s="122">
        <f t="shared" si="1"/>
        <v>2241.2839168895357</v>
      </c>
      <c r="AD15" s="122">
        <v>2236.9074198913163</v>
      </c>
      <c r="AE15" s="122">
        <v>2243.7809931480265</v>
      </c>
      <c r="AF15" s="122">
        <v>2332.9457434500905</v>
      </c>
      <c r="AG15" s="122">
        <v>2360.3310942754488</v>
      </c>
      <c r="AH15" s="122">
        <v>2422.0757702133196</v>
      </c>
      <c r="AI15" s="122">
        <v>2412.4670805991668</v>
      </c>
      <c r="AK15" s="2"/>
    </row>
    <row r="16" spans="1:37" ht="15.05" customHeight="1" x14ac:dyDescent="0.2">
      <c r="A16" s="7" t="s">
        <v>148</v>
      </c>
      <c r="O16" s="205">
        <v>0.11737787560496263</v>
      </c>
      <c r="P16" s="205">
        <v>0.1322452305264267</v>
      </c>
      <c r="Q16" s="205">
        <v>0.13760096469984812</v>
      </c>
      <c r="R16" s="205">
        <v>0.10737886217162769</v>
      </c>
      <c r="S16" s="205">
        <v>0.11055377216950274</v>
      </c>
      <c r="T16" s="205">
        <v>0.11311735214580415</v>
      </c>
      <c r="U16" s="205">
        <v>8.737759480023706E-2</v>
      </c>
      <c r="V16" s="205">
        <v>0.11918723183609477</v>
      </c>
      <c r="W16" s="205">
        <v>0.12011415267513718</v>
      </c>
      <c r="X16" s="205">
        <v>0.12160769811468308</v>
      </c>
      <c r="Y16" s="205">
        <v>0.1207007095691576</v>
      </c>
      <c r="Z16" s="205">
        <v>0.11923891171500935</v>
      </c>
      <c r="AA16" s="205">
        <v>0.12454195052963339</v>
      </c>
      <c r="AB16" s="205">
        <v>0.12795476247068069</v>
      </c>
      <c r="AC16" s="205">
        <v>0.13017097902715388</v>
      </c>
      <c r="AD16" s="205">
        <v>0.1301880285114298</v>
      </c>
      <c r="AE16" s="205">
        <v>0.12979291551757435</v>
      </c>
      <c r="AF16" s="205">
        <v>0.14006266713391227</v>
      </c>
      <c r="AG16" s="205">
        <v>0.14135249049297638</v>
      </c>
      <c r="AH16" s="205">
        <v>0.14431519272146548</v>
      </c>
      <c r="AI16" s="205">
        <v>0.14434394786783133</v>
      </c>
      <c r="AK16" s="2"/>
    </row>
    <row r="17" spans="1:37" ht="15.05" customHeight="1" x14ac:dyDescent="0.2">
      <c r="A17" s="29" t="s">
        <v>149</v>
      </c>
      <c r="O17" s="122">
        <f t="shared" ref="O17:AC17" si="2">+O18*O19</f>
        <v>1920.2107249099679</v>
      </c>
      <c r="P17" s="122">
        <f t="shared" si="2"/>
        <v>2094.8569531264466</v>
      </c>
      <c r="Q17" s="122">
        <f t="shared" si="2"/>
        <v>2176.333459549408</v>
      </c>
      <c r="R17" s="122">
        <f t="shared" si="2"/>
        <v>1982.9344152322808</v>
      </c>
      <c r="S17" s="122">
        <f t="shared" si="2"/>
        <v>2308.105224768567</v>
      </c>
      <c r="T17" s="122">
        <f t="shared" si="2"/>
        <v>2324.9571260091138</v>
      </c>
      <c r="U17" s="122">
        <f t="shared" si="2"/>
        <v>1780.7343531771801</v>
      </c>
      <c r="V17" s="122">
        <f t="shared" si="2"/>
        <v>2267.6377090146798</v>
      </c>
      <c r="W17" s="122">
        <f t="shared" si="2"/>
        <v>2299.7281104214881</v>
      </c>
      <c r="X17" s="122">
        <f t="shared" si="2"/>
        <v>2369.3977201078205</v>
      </c>
      <c r="Y17" s="122">
        <f t="shared" si="2"/>
        <v>2348.4054764808784</v>
      </c>
      <c r="Z17" s="122">
        <v>2304.2128195399182</v>
      </c>
      <c r="AA17" s="122">
        <f t="shared" si="2"/>
        <v>2387.039825805899</v>
      </c>
      <c r="AB17" s="122">
        <f t="shared" si="2"/>
        <v>2439.3859003253106</v>
      </c>
      <c r="AC17" s="122">
        <f t="shared" si="2"/>
        <v>2510.6861631251227</v>
      </c>
      <c r="AD17" s="122">
        <v>2505.7219608813166</v>
      </c>
      <c r="AE17" s="122">
        <v>2514.3471097580264</v>
      </c>
      <c r="AF17" s="122">
        <v>2620.0068790930213</v>
      </c>
      <c r="AG17" s="122">
        <v>2660.3310942754488</v>
      </c>
      <c r="AH17" s="122">
        <v>2722.0757702133196</v>
      </c>
      <c r="AI17" s="122">
        <v>2712.4670805991668</v>
      </c>
      <c r="AK17" s="2"/>
    </row>
    <row r="18" spans="1:37" ht="15.05" customHeight="1" x14ac:dyDescent="0.2">
      <c r="A18" s="7" t="s">
        <v>279</v>
      </c>
      <c r="O18" s="205">
        <v>0.11737787560496263</v>
      </c>
      <c r="P18" s="205">
        <v>0.1322452305264267</v>
      </c>
      <c r="Q18" s="205">
        <v>0.13760096469984812</v>
      </c>
      <c r="R18" s="205">
        <v>0.10737886217162769</v>
      </c>
      <c r="S18" s="205">
        <v>0.12522917031527758</v>
      </c>
      <c r="T18" s="205">
        <v>0.12797355483730044</v>
      </c>
      <c r="U18" s="205">
        <v>0.10248625784139928</v>
      </c>
      <c r="V18" s="205">
        <v>0.13520993378273846</v>
      </c>
      <c r="W18" s="205">
        <v>0.13613041263292122</v>
      </c>
      <c r="X18" s="205">
        <v>0.13724682284697939</v>
      </c>
      <c r="Y18" s="205">
        <v>0.13634140854850654</v>
      </c>
      <c r="Z18" s="205">
        <v>0.13498676492811762</v>
      </c>
      <c r="AA18" s="205">
        <v>0.1404636828178121</v>
      </c>
      <c r="AB18" s="205">
        <v>0.14387922311171791</v>
      </c>
      <c r="AC18" s="205">
        <v>0.14581752602654913</v>
      </c>
      <c r="AD18" s="205">
        <v>0.14583303680077306</v>
      </c>
      <c r="AE18" s="205">
        <v>0.14544398183033863</v>
      </c>
      <c r="AF18" s="205">
        <v>0.15729690775074676</v>
      </c>
      <c r="AG18" s="205">
        <v>0.15931850689242996</v>
      </c>
      <c r="AH18" s="205">
        <v>0.16219017349162798</v>
      </c>
      <c r="AI18" s="261">
        <v>0.16229369926903781</v>
      </c>
      <c r="AJ18" s="262"/>
      <c r="AK18" s="2"/>
    </row>
    <row r="19" spans="1:37" ht="15.05" customHeight="1" x14ac:dyDescent="0.2">
      <c r="A19" s="29" t="s">
        <v>150</v>
      </c>
      <c r="B19"/>
      <c r="C19"/>
      <c r="D19"/>
      <c r="E19"/>
      <c r="F19"/>
      <c r="O19" s="122">
        <v>16359.222</v>
      </c>
      <c r="P19" s="122">
        <v>15840.6994701244</v>
      </c>
      <c r="Q19" s="122">
        <v>15816.266</v>
      </c>
      <c r="R19" s="122">
        <v>18466.710999999999</v>
      </c>
      <c r="S19" s="122">
        <v>18431.050999999999</v>
      </c>
      <c r="T19" s="122">
        <v>18167.481</v>
      </c>
      <c r="U19" s="122">
        <v>17375.347589848803</v>
      </c>
      <c r="V19" s="122">
        <v>16771.236000000001</v>
      </c>
      <c r="W19" s="122">
        <v>16893.565999999999</v>
      </c>
      <c r="X19" s="122">
        <v>17263.771000000001</v>
      </c>
      <c r="Y19" s="122">
        <v>17224.447814365802</v>
      </c>
      <c r="Z19" s="122">
        <v>17069.916600838194</v>
      </c>
      <c r="AA19" s="122">
        <v>16994</v>
      </c>
      <c r="AB19" s="122">
        <v>16954.400000000001</v>
      </c>
      <c r="AC19" s="122">
        <v>17218</v>
      </c>
      <c r="AD19" s="122">
        <v>17182.128383601172</v>
      </c>
      <c r="AE19" s="122">
        <v>17287.391874976503</v>
      </c>
      <c r="AF19" s="122">
        <v>16656.442371039448</v>
      </c>
      <c r="AG19" s="122">
        <v>16698.192483511499</v>
      </c>
      <c r="AH19" s="122">
        <v>16783.234838538654</v>
      </c>
      <c r="AI19" s="122">
        <v>16713.323393427931</v>
      </c>
      <c r="AK19" s="2"/>
    </row>
    <row r="20" spans="1:37" ht="15.0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2"/>
  <sheetViews>
    <sheetView showGridLines="0" zoomScale="90" zoomScaleNormal="9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Q4" sqref="Q4"/>
    </sheetView>
  </sheetViews>
  <sheetFormatPr baseColWidth="10" defaultColWidth="11.875" defaultRowHeight="12.45" outlineLevelCol="1" x14ac:dyDescent="0.2"/>
  <cols>
    <col min="1" max="1" width="49" bestFit="1" customWidth="1"/>
    <col min="2" max="3" width="15.125" hidden="1" customWidth="1" outlineLevel="1"/>
    <col min="4" max="4" width="11.875" style="224" bestFit="1" customWidth="1" collapsed="1"/>
    <col min="5" max="6" width="14.125" style="224" hidden="1" customWidth="1" outlineLevel="1"/>
    <col min="7" max="7" width="11.875" style="224" hidden="1" customWidth="1" outlineLevel="1"/>
    <col min="8" max="8" width="11.875" style="224" bestFit="1" customWidth="1" collapsed="1"/>
    <col min="9" max="11" width="11.875" style="224" hidden="1" customWidth="1" outlineLevel="1"/>
    <col min="12" max="12" width="11.875" style="224" bestFit="1" customWidth="1" collapsed="1"/>
    <col min="13" max="15" width="11.875" style="224" hidden="1" customWidth="1" outlineLevel="1"/>
    <col min="16" max="16" width="11.875" style="224" bestFit="1" customWidth="1" collapsed="1"/>
    <col min="17" max="17" width="11.875" style="224" bestFit="1" customWidth="1"/>
  </cols>
  <sheetData>
    <row r="1" spans="1:17" ht="22.95" x14ac:dyDescent="0.35">
      <c r="A1" s="52" t="s">
        <v>251</v>
      </c>
      <c r="B1" s="65"/>
      <c r="C1" s="65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s="148" customFormat="1" x14ac:dyDescent="0.2">
      <c r="A2" s="146"/>
      <c r="B2" s="147">
        <v>42916</v>
      </c>
      <c r="C2" s="147">
        <v>43008</v>
      </c>
      <c r="D2" s="190">
        <v>43100</v>
      </c>
      <c r="E2" s="188">
        <v>43190</v>
      </c>
      <c r="F2" s="188">
        <v>43281</v>
      </c>
      <c r="G2" s="190">
        <v>43373</v>
      </c>
      <c r="H2" s="190">
        <v>43465</v>
      </c>
      <c r="I2" s="190">
        <v>43555</v>
      </c>
      <c r="J2" s="190">
        <v>43646</v>
      </c>
      <c r="K2" s="190">
        <v>43738</v>
      </c>
      <c r="L2" s="190">
        <v>43830</v>
      </c>
      <c r="M2" s="190">
        <v>43921</v>
      </c>
      <c r="N2" s="190">
        <v>44012</v>
      </c>
      <c r="O2" s="190">
        <v>44104</v>
      </c>
      <c r="P2" s="190">
        <v>44196</v>
      </c>
      <c r="Q2" s="190">
        <v>43921</v>
      </c>
    </row>
    <row r="3" spans="1:17" x14ac:dyDescent="0.2">
      <c r="A3" s="65"/>
      <c r="B3" s="136"/>
      <c r="C3" s="136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ht="15.05" customHeight="1" x14ac:dyDescent="0.2">
      <c r="A4" s="65" t="s">
        <v>278</v>
      </c>
      <c r="B4" s="137">
        <v>28703.338700809989</v>
      </c>
      <c r="C4" s="137">
        <v>27891.631156909993</v>
      </c>
      <c r="D4" s="255">
        <v>28328.384143800002</v>
      </c>
      <c r="E4" s="255">
        <v>28324.218554020001</v>
      </c>
      <c r="F4" s="255">
        <v>29516.824356400004</v>
      </c>
      <c r="G4" s="255">
        <v>29306.794144</v>
      </c>
      <c r="H4" s="255">
        <v>29628.272434669991</v>
      </c>
      <c r="I4" s="255">
        <v>29988.132563269995</v>
      </c>
      <c r="J4" s="255">
        <v>30970.663584510003</v>
      </c>
      <c r="K4" s="255">
        <v>30718.459528420004</v>
      </c>
      <c r="L4" s="255">
        <v>30899.74825184001</v>
      </c>
      <c r="M4" s="255">
        <v>30990.156106609997</v>
      </c>
      <c r="N4" s="255">
        <v>32523.631499690004</v>
      </c>
      <c r="O4" s="255">
        <v>32954.753565140003</v>
      </c>
      <c r="P4" s="255">
        <v>33658.206682300006</v>
      </c>
      <c r="Q4" s="255">
        <v>34409.45246375</v>
      </c>
    </row>
    <row r="5" spans="1:17" ht="15.05" customHeight="1" x14ac:dyDescent="0.2">
      <c r="A5" s="65" t="s">
        <v>249</v>
      </c>
      <c r="B5" s="137">
        <v>6021.3994388400006</v>
      </c>
      <c r="C5" s="137">
        <v>6278.7048115899997</v>
      </c>
      <c r="D5" s="255">
        <v>4321.4950233600002</v>
      </c>
      <c r="E5" s="255">
        <v>5249.6220869500003</v>
      </c>
      <c r="F5" s="255">
        <v>5468.0465907500002</v>
      </c>
      <c r="G5" s="255">
        <v>5083.0298983000002</v>
      </c>
      <c r="H5" s="255">
        <v>5518.2687626799998</v>
      </c>
      <c r="I5" s="255">
        <v>4519.9845822999996</v>
      </c>
      <c r="J5" s="255">
        <v>4565.0342021300003</v>
      </c>
      <c r="K5" s="255">
        <v>6610.5229301400004</v>
      </c>
      <c r="L5" s="255">
        <v>6515.6095656799998</v>
      </c>
      <c r="M5" s="255">
        <v>4916.3561322299993</v>
      </c>
      <c r="N5" s="255">
        <v>6674.2850938499996</v>
      </c>
      <c r="O5" s="255">
        <v>6992.8676220400002</v>
      </c>
      <c r="P5" s="255">
        <v>7928.1908336900005</v>
      </c>
      <c r="Q5" s="255">
        <v>6882.5949569799996</v>
      </c>
    </row>
    <row r="6" spans="1:17" ht="15.05" customHeight="1" x14ac:dyDescent="0.2">
      <c r="A6" s="65" t="s">
        <v>276</v>
      </c>
      <c r="B6" s="137">
        <v>4169.8492126399979</v>
      </c>
      <c r="C6" s="137">
        <v>3585.2480709499969</v>
      </c>
      <c r="D6" s="255">
        <v>2030.9218513199985</v>
      </c>
      <c r="E6" s="255">
        <v>5559.318276099998</v>
      </c>
      <c r="F6" s="255">
        <v>4771.7268822239985</v>
      </c>
      <c r="G6" s="255">
        <v>5361.0182469939964</v>
      </c>
      <c r="H6" s="255">
        <v>4311.1851279129987</v>
      </c>
      <c r="I6" s="255">
        <v>5770.1970787099999</v>
      </c>
      <c r="J6" s="255">
        <v>3617.0753878400001</v>
      </c>
      <c r="K6" s="255">
        <v>3549.1698218899992</v>
      </c>
      <c r="L6" s="255">
        <v>3982.2547479399991</v>
      </c>
      <c r="M6" s="255">
        <v>5192.0472595299998</v>
      </c>
      <c r="N6" s="255">
        <v>3760.4534723700012</v>
      </c>
      <c r="O6" s="255">
        <v>4181.3567074400007</v>
      </c>
      <c r="P6" s="255">
        <v>3535.11060094</v>
      </c>
      <c r="Q6" s="255">
        <v>4666.2140820000004</v>
      </c>
    </row>
    <row r="7" spans="1:17" ht="15.05" customHeight="1" x14ac:dyDescent="0.2">
      <c r="A7" s="65" t="s">
        <v>246</v>
      </c>
      <c r="B7" s="137">
        <v>5496</v>
      </c>
      <c r="C7" s="137">
        <v>6660.1387919999997</v>
      </c>
      <c r="D7" s="255">
        <v>6534.6784079999998</v>
      </c>
      <c r="E7" s="255">
        <v>5591.9463569999998</v>
      </c>
      <c r="F7" s="255">
        <v>4729.7202930000003</v>
      </c>
      <c r="G7" s="255">
        <v>4647.4089629999999</v>
      </c>
      <c r="H7" s="255">
        <v>5850.9378980000001</v>
      </c>
      <c r="I7" s="255">
        <v>5467.4169819999997</v>
      </c>
      <c r="J7" s="255">
        <v>6200.3796899999998</v>
      </c>
      <c r="K7" s="255">
        <v>6686.875951</v>
      </c>
      <c r="L7" s="255">
        <v>5989.165857</v>
      </c>
      <c r="M7" s="255">
        <v>5665.4446630000002</v>
      </c>
      <c r="N7" s="255">
        <v>7495.7612550000003</v>
      </c>
      <c r="O7" s="255">
        <v>7587.7043590000003</v>
      </c>
      <c r="P7" s="255">
        <v>7586.3937640000004</v>
      </c>
      <c r="Q7" s="255">
        <v>7732.5163750000002</v>
      </c>
    </row>
    <row r="8" spans="1:17" ht="15.05" customHeight="1" x14ac:dyDescent="0.2">
      <c r="A8" s="65" t="s">
        <v>247</v>
      </c>
      <c r="B8" s="137">
        <v>5818</v>
      </c>
      <c r="C8" s="137">
        <v>3915</v>
      </c>
      <c r="D8" s="255">
        <v>5094</v>
      </c>
      <c r="E8" s="255">
        <v>5363</v>
      </c>
      <c r="F8" s="255">
        <v>6186</v>
      </c>
      <c r="G8" s="255">
        <v>6082</v>
      </c>
      <c r="H8" s="255">
        <v>4889</v>
      </c>
      <c r="I8" s="255">
        <v>5052</v>
      </c>
      <c r="J8" s="255">
        <v>5169</v>
      </c>
      <c r="K8" s="255">
        <v>4197</v>
      </c>
      <c r="L8" s="255">
        <v>4669</v>
      </c>
      <c r="M8" s="255">
        <v>5067</v>
      </c>
      <c r="N8" s="255">
        <v>4869</v>
      </c>
      <c r="O8" s="255">
        <v>5134</v>
      </c>
      <c r="P8" s="255">
        <v>5399</v>
      </c>
      <c r="Q8" s="255">
        <v>5710</v>
      </c>
    </row>
    <row r="9" spans="1:17" ht="15.05" customHeight="1" x14ac:dyDescent="0.2">
      <c r="A9" s="139" t="s">
        <v>248</v>
      </c>
      <c r="B9" s="140">
        <f>+B7+B8</f>
        <v>11314</v>
      </c>
      <c r="C9" s="140">
        <v>10575.138792</v>
      </c>
      <c r="D9" s="256">
        <v>11628.678408</v>
      </c>
      <c r="E9" s="256">
        <v>10954.946357000001</v>
      </c>
      <c r="F9" s="256">
        <v>10915.720293</v>
      </c>
      <c r="G9" s="256">
        <v>10729.408963</v>
      </c>
      <c r="H9" s="256">
        <v>10739.937898</v>
      </c>
      <c r="I9" s="256">
        <v>10519.416981999999</v>
      </c>
      <c r="J9" s="256">
        <v>11369.37969</v>
      </c>
      <c r="K9" s="256">
        <v>10883.875951</v>
      </c>
      <c r="L9" s="256">
        <v>10658.165857</v>
      </c>
      <c r="M9" s="256">
        <v>10732.444663</v>
      </c>
      <c r="N9" s="256">
        <v>12364.761255000001</v>
      </c>
      <c r="O9" s="256">
        <v>12721.704358999999</v>
      </c>
      <c r="P9" s="256">
        <v>12985.393764</v>
      </c>
      <c r="Q9" s="256">
        <v>13442.516374999999</v>
      </c>
    </row>
    <row r="10" spans="1:17" ht="15.05" customHeight="1" x14ac:dyDescent="0.2">
      <c r="A10" s="65" t="s">
        <v>244</v>
      </c>
      <c r="B10" s="138">
        <v>0.90445079043965648</v>
      </c>
      <c r="C10" s="138">
        <v>0.91663621591997169</v>
      </c>
      <c r="D10" s="257">
        <v>0.91</v>
      </c>
      <c r="E10" s="257">
        <v>0.94</v>
      </c>
      <c r="F10" s="257">
        <v>0.94699999999999995</v>
      </c>
      <c r="G10" s="257">
        <v>0.95761743998949944</v>
      </c>
      <c r="H10" s="257">
        <v>0.92998836422461195</v>
      </c>
      <c r="I10" s="257">
        <v>0.95395837979369147</v>
      </c>
      <c r="J10" s="257">
        <v>0.95245516655059825</v>
      </c>
      <c r="K10" s="257">
        <v>0.97713793650662895</v>
      </c>
      <c r="L10" s="257">
        <v>0.99712406643087981</v>
      </c>
      <c r="M10" s="257">
        <v>0.99138922602488389</v>
      </c>
      <c r="N10" s="257">
        <v>0.97991620255412148</v>
      </c>
      <c r="O10" s="257">
        <v>0.99049252430174284</v>
      </c>
      <c r="P10" s="257">
        <v>1.0077787304337302</v>
      </c>
      <c r="Q10" s="257">
        <v>1.0066395828591179</v>
      </c>
    </row>
    <row r="11" spans="1:17" ht="15.05" customHeight="1" x14ac:dyDescent="0.2">
      <c r="A11" s="65" t="s">
        <v>245</v>
      </c>
      <c r="B11" s="138">
        <v>2.97</v>
      </c>
      <c r="C11" s="138">
        <v>3.46</v>
      </c>
      <c r="D11" s="257">
        <v>4.0599999999999996</v>
      </c>
      <c r="E11" s="257">
        <v>3.41</v>
      </c>
      <c r="F11" s="257">
        <v>2.38</v>
      </c>
      <c r="G11" s="257">
        <v>2.19</v>
      </c>
      <c r="H11" s="257">
        <v>2.65</v>
      </c>
      <c r="I11" s="257">
        <v>2.6478999999999999</v>
      </c>
      <c r="J11" s="257">
        <v>2.4868000000000001</v>
      </c>
      <c r="K11" s="257">
        <v>2.1937000000000002</v>
      </c>
      <c r="L11" s="257">
        <v>2.2079</v>
      </c>
      <c r="M11" s="257">
        <v>2.4769999999999999</v>
      </c>
      <c r="N11" s="257">
        <v>2.3315000000000001</v>
      </c>
      <c r="O11" s="257">
        <v>2.1720000000000002</v>
      </c>
      <c r="P11" s="257">
        <v>2.222</v>
      </c>
      <c r="Q11" s="257">
        <v>2.0266000000000002</v>
      </c>
    </row>
    <row r="12" spans="1:17" x14ac:dyDescent="0.2">
      <c r="A12" s="65"/>
      <c r="L12" s="223"/>
      <c r="M12" s="223"/>
      <c r="N12" s="223"/>
      <c r="O12" s="223"/>
      <c r="P12" s="223"/>
      <c r="Q12" s="22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showGridLines="0" zoomScale="90" zoomScaleNormal="90" workbookViewId="0"/>
  </sheetViews>
  <sheetFormatPr baseColWidth="10" defaultColWidth="11.5" defaultRowHeight="15.05" x14ac:dyDescent="0.25"/>
  <cols>
    <col min="1" max="1" width="7.5" customWidth="1"/>
    <col min="2" max="2" width="56" style="126" customWidth="1"/>
    <col min="5" max="5" width="18.5" style="129" customWidth="1"/>
  </cols>
  <sheetData>
    <row r="1" spans="1:23" ht="10.8" customHeight="1" x14ac:dyDescent="0.25"/>
    <row r="2" spans="1:23" s="229" customFormat="1" ht="17.7" x14ac:dyDescent="0.2">
      <c r="B2" s="230" t="s">
        <v>305</v>
      </c>
      <c r="E2" s="231"/>
    </row>
    <row r="3" spans="1:23" ht="13.75" customHeight="1" x14ac:dyDescent="0.25"/>
    <row r="4" spans="1:23" s="127" customFormat="1" ht="18.649999999999999" customHeight="1" x14ac:dyDescent="0.2">
      <c r="A4" s="232"/>
      <c r="B4" s="128" t="s">
        <v>228</v>
      </c>
      <c r="C4" s="232"/>
      <c r="D4" s="232"/>
      <c r="E4" s="233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 ht="4.75" customHeight="1" x14ac:dyDescent="0.25">
      <c r="E5" s="130"/>
    </row>
    <row r="6" spans="1:23" s="127" customFormat="1" ht="18.649999999999999" customHeight="1" x14ac:dyDescent="0.2">
      <c r="A6" s="232"/>
      <c r="B6" s="128" t="s">
        <v>229</v>
      </c>
      <c r="C6" s="232"/>
      <c r="D6" s="232"/>
      <c r="E6" s="233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</row>
    <row r="7" spans="1:23" ht="4.75" customHeight="1" x14ac:dyDescent="0.25">
      <c r="E7" s="130"/>
    </row>
    <row r="8" spans="1:23" s="127" customFormat="1" ht="18.649999999999999" customHeight="1" x14ac:dyDescent="0.2">
      <c r="A8" s="232"/>
      <c r="B8" s="128" t="s">
        <v>230</v>
      </c>
      <c r="C8" s="232"/>
      <c r="D8" s="232"/>
      <c r="E8" s="233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</row>
    <row r="9" spans="1:23" ht="4.75" customHeight="1" x14ac:dyDescent="0.25">
      <c r="E9" s="130"/>
    </row>
    <row r="10" spans="1:23" s="127" customFormat="1" ht="18.649999999999999" customHeight="1" x14ac:dyDescent="0.2">
      <c r="A10" s="232"/>
      <c r="B10" s="128" t="s">
        <v>231</v>
      </c>
      <c r="C10" s="232"/>
      <c r="D10" s="232"/>
      <c r="E10" s="233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</row>
    <row r="11" spans="1:23" ht="4.75" customHeight="1" x14ac:dyDescent="0.25">
      <c r="E11" s="130"/>
    </row>
    <row r="12" spans="1:23" s="127" customFormat="1" ht="18.649999999999999" customHeight="1" x14ac:dyDescent="0.2">
      <c r="A12" s="232"/>
      <c r="B12" s="128" t="s">
        <v>232</v>
      </c>
      <c r="C12" s="232"/>
      <c r="D12" s="232"/>
      <c r="E12" s="233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</row>
    <row r="13" spans="1:23" ht="4.75" customHeight="1" x14ac:dyDescent="0.25">
      <c r="E13" s="130"/>
    </row>
    <row r="14" spans="1:23" s="127" customFormat="1" ht="18.649999999999999" customHeight="1" x14ac:dyDescent="0.2">
      <c r="A14" s="232"/>
      <c r="B14" s="128" t="s">
        <v>233</v>
      </c>
      <c r="C14" s="232"/>
      <c r="D14" s="232"/>
      <c r="E14" s="233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</row>
    <row r="15" spans="1:23" ht="4.75" customHeight="1" x14ac:dyDescent="0.25">
      <c r="E15" s="130"/>
    </row>
    <row r="16" spans="1:23" s="127" customFormat="1" ht="18.649999999999999" customHeight="1" x14ac:dyDescent="0.2">
      <c r="A16" s="232"/>
      <c r="B16" s="128" t="s">
        <v>234</v>
      </c>
      <c r="C16" s="232"/>
      <c r="D16" s="232"/>
      <c r="E16" s="233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</row>
    <row r="17" spans="1:23" ht="4.75" customHeight="1" x14ac:dyDescent="0.25">
      <c r="E17" s="130"/>
    </row>
    <row r="18" spans="1:23" s="127" customFormat="1" ht="18.649999999999999" customHeight="1" x14ac:dyDescent="0.2">
      <c r="A18" s="232"/>
      <c r="B18" s="128" t="s">
        <v>235</v>
      </c>
      <c r="C18" s="232"/>
      <c r="D18" s="232"/>
      <c r="E18" s="233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</row>
    <row r="19" spans="1:23" ht="4.75" customHeight="1" x14ac:dyDescent="0.25">
      <c r="E19" s="130"/>
    </row>
    <row r="20" spans="1:23" s="127" customFormat="1" ht="18.649999999999999" customHeight="1" x14ac:dyDescent="0.2">
      <c r="A20" s="232"/>
      <c r="B20" s="128" t="s">
        <v>236</v>
      </c>
      <c r="C20" s="232"/>
      <c r="D20" s="232"/>
      <c r="E20" s="233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</row>
    <row r="21" spans="1:23" ht="4.75" customHeight="1" x14ac:dyDescent="0.25">
      <c r="E21" s="130"/>
    </row>
    <row r="22" spans="1:23" s="127" customFormat="1" ht="18.649999999999999" customHeight="1" x14ac:dyDescent="0.2">
      <c r="A22" s="232"/>
      <c r="B22" s="128" t="s">
        <v>237</v>
      </c>
      <c r="C22" s="232"/>
      <c r="D22" s="232"/>
      <c r="E22" s="233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</row>
    <row r="23" spans="1:23" ht="4.75" customHeight="1" x14ac:dyDescent="0.25">
      <c r="E23" s="130"/>
    </row>
    <row r="24" spans="1:23" s="127" customFormat="1" ht="18.649999999999999" customHeight="1" x14ac:dyDescent="0.2">
      <c r="A24" s="232"/>
      <c r="B24" s="128" t="s">
        <v>238</v>
      </c>
      <c r="C24" s="232"/>
      <c r="D24" s="232"/>
      <c r="E24" s="233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</row>
    <row r="25" spans="1:23" ht="4.75" customHeight="1" x14ac:dyDescent="0.25">
      <c r="E25" s="130"/>
    </row>
    <row r="26" spans="1:23" s="127" customFormat="1" ht="18.649999999999999" customHeight="1" x14ac:dyDescent="0.2">
      <c r="A26" s="232"/>
      <c r="B26" s="128" t="s">
        <v>250</v>
      </c>
      <c r="C26" s="232"/>
      <c r="D26" s="232"/>
      <c r="E26" s="233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</row>
    <row r="30" spans="1:23" ht="12.45" x14ac:dyDescent="0.2">
      <c r="B30" s="131" t="s">
        <v>239</v>
      </c>
    </row>
    <row r="31" spans="1:23" ht="12.45" x14ac:dyDescent="0.2">
      <c r="B31" s="132" t="s">
        <v>286</v>
      </c>
    </row>
    <row r="32" spans="1:23" ht="12.45" x14ac:dyDescent="0.2">
      <c r="B32" s="132"/>
    </row>
  </sheetData>
  <hyperlinks>
    <hyperlink ref="B31" r:id="rId1" xr:uid="{00000000-0004-0000-0100-000000000000}"/>
    <hyperlink ref="B4" location="'Key indicators'!A1" display="1. Key indicators" xr:uid="{00000000-0004-0000-0100-000001000000}"/>
    <hyperlink ref="B6" location="'Balance sheet'!A1" display="2. Balance Sheet" xr:uid="{00000000-0004-0000-0100-000002000000}"/>
    <hyperlink ref="B8" location="Resources!A1" display="3. Resources" xr:uid="{00000000-0004-0000-0100-000003000000}"/>
    <hyperlink ref="B10" location="'Performing Loans'!A1" display="4. Performing loans" xr:uid="{00000000-0004-0000-0100-000004000000}"/>
    <hyperlink ref="B12" location="'Credit Risk'!A1" display="5. Credit risk" xr:uid="{00000000-0004-0000-0100-000005000000}"/>
    <hyperlink ref="B14" location="'Foreclosed Assets'!A1" display="6. Foreclosed assets" xr:uid="{00000000-0004-0000-0100-000006000000}"/>
    <hyperlink ref="B16" location="Coverage!A1" display="7. Coverage" xr:uid="{00000000-0004-0000-0100-000007000000}"/>
    <hyperlink ref="B18" location="'P&amp;L '!A1" display="8. P&amp;L" xr:uid="{00000000-0004-0000-0100-000008000000}"/>
    <hyperlink ref="B20" location="NIM!A1" display="9. NIM" xr:uid="{00000000-0004-0000-0100-000009000000}"/>
    <hyperlink ref="B22" location="Fees!A1" display="10. Fees" xr:uid="{00000000-0004-0000-0100-00000A000000}"/>
    <hyperlink ref="B24" location="Solvency!A1" display="11. Solvency" xr:uid="{00000000-0004-0000-0100-00000B000000}"/>
    <hyperlink ref="B26" location="Liquidity!A1" display="12. Liquidity" xr:uid="{00000000-0004-0000-0100-00000C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7"/>
  <sheetViews>
    <sheetView showGridLines="0" zoomScale="90" zoomScaleNormal="9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AA16" sqref="AA16"/>
    </sheetView>
  </sheetViews>
  <sheetFormatPr baseColWidth="10" defaultColWidth="11.5" defaultRowHeight="12.45" outlineLevelCol="1" x14ac:dyDescent="0.2"/>
  <cols>
    <col min="1" max="1" width="52.125" style="3" customWidth="1"/>
    <col min="2" max="3" width="12.875" style="24" hidden="1" customWidth="1"/>
    <col min="4" max="4" width="12.875" style="24" customWidth="1"/>
    <col min="5" max="7" width="12.875" style="24" hidden="1" customWidth="1" outlineLevel="1"/>
    <col min="8" max="8" width="12.875" style="24" customWidth="1" collapsed="1"/>
    <col min="9" max="11" width="12.875" style="24" hidden="1" customWidth="1" outlineLevel="1" collapsed="1"/>
    <col min="12" max="12" width="12.875" style="24" customWidth="1" collapsed="1"/>
    <col min="13" max="15" width="12.875" style="24" hidden="1" customWidth="1" outlineLevel="1" collapsed="1"/>
    <col min="16" max="16" width="12.875" style="24" customWidth="1" collapsed="1"/>
    <col min="17" max="19" width="12.875" style="24" hidden="1" customWidth="1" outlineLevel="1" collapsed="1"/>
    <col min="20" max="20" width="12.875" style="24" customWidth="1" collapsed="1"/>
    <col min="21" max="23" width="12.875" style="24" hidden="1" customWidth="1" outlineLevel="1" collapsed="1"/>
    <col min="24" max="24" width="12.875" style="24" customWidth="1" collapsed="1"/>
    <col min="25" max="25" width="12.875" style="24" customWidth="1"/>
    <col min="26" max="16384" width="11.5" style="3"/>
  </cols>
  <sheetData>
    <row r="1" spans="1:25" ht="24.9" x14ac:dyDescent="0.35">
      <c r="A1" s="1" t="s">
        <v>25</v>
      </c>
    </row>
    <row r="2" spans="1:25" s="5" customFormat="1" x14ac:dyDescent="0.2">
      <c r="A2" s="51" t="s">
        <v>49</v>
      </c>
      <c r="B2" s="33">
        <v>42185</v>
      </c>
      <c r="C2" s="33">
        <v>42277</v>
      </c>
      <c r="D2" s="39">
        <v>42369</v>
      </c>
      <c r="E2" s="33">
        <v>42460</v>
      </c>
      <c r="F2" s="33">
        <v>42551</v>
      </c>
      <c r="G2" s="33">
        <v>42643</v>
      </c>
      <c r="H2" s="39">
        <v>42735</v>
      </c>
      <c r="I2" s="39">
        <v>42825</v>
      </c>
      <c r="J2" s="39">
        <v>42916</v>
      </c>
      <c r="K2" s="39">
        <v>43008</v>
      </c>
      <c r="L2" s="39">
        <v>43100</v>
      </c>
      <c r="M2" s="39">
        <v>43190</v>
      </c>
      <c r="N2" s="39">
        <v>43281</v>
      </c>
      <c r="O2" s="39">
        <v>43373</v>
      </c>
      <c r="P2" s="39">
        <v>43465</v>
      </c>
      <c r="Q2" s="39">
        <v>43555</v>
      </c>
      <c r="R2" s="39">
        <v>43646</v>
      </c>
      <c r="S2" s="192">
        <v>43738</v>
      </c>
      <c r="T2" s="192">
        <v>43830</v>
      </c>
      <c r="U2" s="39">
        <v>43921</v>
      </c>
      <c r="V2" s="39">
        <v>44012</v>
      </c>
      <c r="W2" s="39">
        <v>44104</v>
      </c>
      <c r="X2" s="39">
        <v>44196</v>
      </c>
      <c r="Y2" s="39">
        <v>44286</v>
      </c>
    </row>
    <row r="3" spans="1:25" ht="15.05" customHeight="1" x14ac:dyDescent="0.2">
      <c r="A3" s="6" t="s">
        <v>26</v>
      </c>
      <c r="S3" s="178"/>
      <c r="T3" s="178"/>
    </row>
    <row r="4" spans="1:25" ht="14.25" customHeight="1" x14ac:dyDescent="0.2">
      <c r="A4" s="7" t="s">
        <v>27</v>
      </c>
      <c r="B4" s="20">
        <v>42845.434121334169</v>
      </c>
      <c r="C4" s="20">
        <v>42462.641037227004</v>
      </c>
      <c r="D4" s="20">
        <v>42136.013919801888</v>
      </c>
      <c r="E4" s="20">
        <v>41685.326565226882</v>
      </c>
      <c r="F4" s="20">
        <v>42149.432005536495</v>
      </c>
      <c r="G4" s="20">
        <v>41823.044782048644</v>
      </c>
      <c r="H4" s="20">
        <v>38324.438103959321</v>
      </c>
      <c r="I4" s="20">
        <v>39163.00517192619</v>
      </c>
      <c r="J4" s="20">
        <v>39165.322229394857</v>
      </c>
      <c r="K4" s="20">
        <v>37827.669556849607</v>
      </c>
      <c r="L4" s="20">
        <v>35462.010934636804</v>
      </c>
      <c r="M4" s="20">
        <v>39263.278864226224</v>
      </c>
      <c r="N4" s="20">
        <v>40361.130308894535</v>
      </c>
      <c r="O4" s="20">
        <v>39131.119003451837</v>
      </c>
      <c r="P4" s="20">
        <v>39227.468392120347</v>
      </c>
      <c r="Q4" s="20">
        <v>40617.285554388494</v>
      </c>
      <c r="R4" s="20">
        <v>40234.916620324249</v>
      </c>
      <c r="S4" s="20">
        <v>42074.696173604061</v>
      </c>
      <c r="T4" s="20">
        <v>41947.133736772033</v>
      </c>
      <c r="U4" s="20">
        <v>42913.765544254173</v>
      </c>
      <c r="V4" s="20">
        <v>45823.969873725218</v>
      </c>
      <c r="W4" s="20">
        <v>46814.096638763622</v>
      </c>
      <c r="X4" s="20">
        <v>47510.102961406279</v>
      </c>
      <c r="Y4" s="20">
        <v>47287.194553246198</v>
      </c>
    </row>
    <row r="5" spans="1:25" ht="14.25" customHeight="1" x14ac:dyDescent="0.2">
      <c r="A5" s="9" t="s">
        <v>212</v>
      </c>
      <c r="B5" s="20">
        <v>20285.345259459995</v>
      </c>
      <c r="C5" s="20">
        <v>19554.460131809999</v>
      </c>
      <c r="D5" s="20">
        <v>19502.467057089998</v>
      </c>
      <c r="E5" s="20">
        <v>19804.585390209999</v>
      </c>
      <c r="F5" s="20">
        <v>20144.130408739951</v>
      </c>
      <c r="G5" s="20">
        <v>19758.215831360045</v>
      </c>
      <c r="H5" s="20">
        <v>19800.270224259995</v>
      </c>
      <c r="I5" s="20">
        <v>19777.25875576002</v>
      </c>
      <c r="J5" s="20">
        <v>20103.954009890018</v>
      </c>
      <c r="K5" s="20">
        <v>19812.03212478002</v>
      </c>
      <c r="L5" s="20">
        <v>20111.009646339957</v>
      </c>
      <c r="M5" s="20">
        <v>20807.102772509963</v>
      </c>
      <c r="N5" s="20">
        <v>21866.513644219958</v>
      </c>
      <c r="O5" s="20">
        <v>21906.100858850023</v>
      </c>
      <c r="P5" s="20">
        <v>21948.919214520018</v>
      </c>
      <c r="Q5" s="20">
        <v>22812.089674419985</v>
      </c>
      <c r="R5" s="20">
        <v>23525.498980959983</v>
      </c>
      <c r="S5" s="20">
        <v>23786.29778110002</v>
      </c>
      <c r="T5" s="20">
        <v>24186.272356219957</v>
      </c>
      <c r="U5" s="20">
        <v>24363.860455920043</v>
      </c>
      <c r="V5" s="20">
        <v>25269.951540250044</v>
      </c>
      <c r="W5" s="20">
        <v>25791.376533730043</v>
      </c>
      <c r="X5" s="20">
        <v>26530.072430859997</v>
      </c>
      <c r="Y5" s="20">
        <v>27766.322795369961</v>
      </c>
    </row>
    <row r="6" spans="1:25" ht="14.25" customHeight="1" x14ac:dyDescent="0.2">
      <c r="A6" s="9" t="s">
        <v>28</v>
      </c>
      <c r="B6" s="20">
        <v>29596.054741960001</v>
      </c>
      <c r="C6" s="20">
        <v>28727.089915140001</v>
      </c>
      <c r="D6" s="20">
        <v>29075.05395292</v>
      </c>
      <c r="E6" s="20">
        <v>28725.440610770012</v>
      </c>
      <c r="F6" s="20">
        <v>29451.951776700003</v>
      </c>
      <c r="G6" s="20">
        <v>29427.743411650001</v>
      </c>
      <c r="H6" s="20">
        <v>29557.641459529994</v>
      </c>
      <c r="I6" s="20">
        <v>29448.309431050002</v>
      </c>
      <c r="J6" s="20">
        <v>28703.338700809989</v>
      </c>
      <c r="K6" s="20">
        <v>27891.631156909993</v>
      </c>
      <c r="L6" s="20">
        <v>28328.384143800002</v>
      </c>
      <c r="M6" s="20">
        <v>28324.218554020001</v>
      </c>
      <c r="N6" s="20">
        <v>29516.824356400004</v>
      </c>
      <c r="O6" s="20">
        <v>29306.794144</v>
      </c>
      <c r="P6" s="20">
        <v>29628.272434669991</v>
      </c>
      <c r="Q6" s="20">
        <v>29988.132563269995</v>
      </c>
      <c r="R6" s="20">
        <v>30970.663584510003</v>
      </c>
      <c r="S6" s="20">
        <v>30718.459528420004</v>
      </c>
      <c r="T6" s="20">
        <v>30899.74825184001</v>
      </c>
      <c r="U6" s="20">
        <v>30990.156106609997</v>
      </c>
      <c r="V6" s="20">
        <v>32523.631499690004</v>
      </c>
      <c r="W6" s="20">
        <v>32954.753565140003</v>
      </c>
      <c r="X6" s="20">
        <v>33658.206682300006</v>
      </c>
      <c r="Y6" s="20">
        <v>34409.45246375</v>
      </c>
    </row>
    <row r="7" spans="1:25" ht="14.25" customHeight="1" x14ac:dyDescent="0.2">
      <c r="A7" s="7" t="s">
        <v>30</v>
      </c>
      <c r="B7" s="20">
        <v>2549.2604863257461</v>
      </c>
      <c r="C7" s="20">
        <v>2566.0328263913261</v>
      </c>
      <c r="D7" s="20">
        <v>2632.1545659542217</v>
      </c>
      <c r="E7" s="20">
        <v>2509.9628572117977</v>
      </c>
      <c r="F7" s="20">
        <v>2591.9426956599495</v>
      </c>
      <c r="G7" s="20">
        <v>2660.347881233663</v>
      </c>
      <c r="H7" s="20">
        <v>2552.2205410826878</v>
      </c>
      <c r="I7" s="20">
        <v>2547.32731429454</v>
      </c>
      <c r="J7" s="20">
        <v>2570.9484616327554</v>
      </c>
      <c r="K7" s="20">
        <v>2236.696083100107</v>
      </c>
      <c r="L7" s="20">
        <v>2682.682277481234</v>
      </c>
      <c r="M7" s="20">
        <v>2700.0562799902191</v>
      </c>
      <c r="N7" s="20">
        <v>2770.8345071257722</v>
      </c>
      <c r="O7" s="20">
        <v>2835.7330877022773</v>
      </c>
      <c r="P7" s="20">
        <v>2830.6160745872821</v>
      </c>
      <c r="Q7" s="20">
        <v>2955.8450689814586</v>
      </c>
      <c r="R7" s="20">
        <v>3014.8023540962258</v>
      </c>
      <c r="S7" s="20">
        <v>3111.8677890079848</v>
      </c>
      <c r="T7" s="20">
        <v>3114.2604752684047</v>
      </c>
      <c r="U7" s="20">
        <v>3097.8970827678959</v>
      </c>
      <c r="V7" s="20">
        <v>3207.3621390252074</v>
      </c>
      <c r="W7" s="20">
        <v>3231.9852098234446</v>
      </c>
      <c r="X7" s="20">
        <v>3352.7837751140123</v>
      </c>
      <c r="Y7" s="20">
        <v>3305.1801353622741</v>
      </c>
    </row>
    <row r="8" spans="1:25" ht="14.25" customHeight="1" x14ac:dyDescent="0.2">
      <c r="A8" s="7" t="s">
        <v>31</v>
      </c>
      <c r="B8" s="21">
        <v>0.9048212785205475</v>
      </c>
      <c r="C8" s="21">
        <v>0.90247497120200426</v>
      </c>
      <c r="D8" s="21">
        <v>0.88835463770057932</v>
      </c>
      <c r="E8" s="21">
        <v>0.89962406993934296</v>
      </c>
      <c r="F8" s="21">
        <v>0.88553858709163102</v>
      </c>
      <c r="G8" s="21">
        <v>0.87439273937855044</v>
      </c>
      <c r="H8" s="22">
        <v>0.85948520388135485</v>
      </c>
      <c r="I8" s="22">
        <v>0.87414740018921733</v>
      </c>
      <c r="J8" s="22">
        <v>0.90445079043965648</v>
      </c>
      <c r="K8" s="22">
        <v>0.91663621591997169</v>
      </c>
      <c r="L8" s="22">
        <v>0.90730532633970107</v>
      </c>
      <c r="M8" s="22">
        <v>0.94111716099130627</v>
      </c>
      <c r="N8" s="22">
        <v>0.94671520708188961</v>
      </c>
      <c r="O8" s="22">
        <v>0.95761743998949944</v>
      </c>
      <c r="P8" s="22">
        <v>0.92998836422461195</v>
      </c>
      <c r="Q8" s="22">
        <v>0.95395837979369147</v>
      </c>
      <c r="R8" s="22">
        <v>0.95245516655059825</v>
      </c>
      <c r="S8" s="22">
        <v>0.97713793650662895</v>
      </c>
      <c r="T8" s="22">
        <v>0.99712406643087981</v>
      </c>
      <c r="U8" s="22">
        <v>0.99138922602488389</v>
      </c>
      <c r="V8" s="22">
        <v>0.97991620255412148</v>
      </c>
      <c r="W8" s="22">
        <v>0.99049252430174284</v>
      </c>
      <c r="X8" s="22">
        <v>1.0077787304337302</v>
      </c>
      <c r="Y8" s="22">
        <v>1.0066395828591179</v>
      </c>
    </row>
    <row r="9" spans="1:25" ht="14.25" customHeight="1" x14ac:dyDescent="0.2">
      <c r="A9" s="10"/>
    </row>
    <row r="10" spans="1:25" ht="14.25" customHeight="1" x14ac:dyDescent="0.2">
      <c r="A10" s="6" t="s">
        <v>32</v>
      </c>
    </row>
    <row r="11" spans="1:25" ht="14.25" customHeight="1" x14ac:dyDescent="0.2">
      <c r="A11" s="7" t="s">
        <v>33</v>
      </c>
      <c r="B11" s="20">
        <v>251.49892457999997</v>
      </c>
      <c r="C11" s="20">
        <v>371.14871804000006</v>
      </c>
      <c r="D11" s="20">
        <v>494.28611353000031</v>
      </c>
      <c r="E11" s="20">
        <v>116.41446047999996</v>
      </c>
      <c r="F11" s="20">
        <v>227.54092078999994</v>
      </c>
      <c r="G11" s="20">
        <v>338.61631059000001</v>
      </c>
      <c r="H11" s="20">
        <v>454.42529762000009</v>
      </c>
      <c r="I11" s="20">
        <v>102.18511478999999</v>
      </c>
      <c r="J11" s="20">
        <v>202.08828356000001</v>
      </c>
      <c r="K11" s="20">
        <v>302.50184943144927</v>
      </c>
      <c r="L11" s="20">
        <v>405.90886947878261</v>
      </c>
      <c r="M11" s="20">
        <v>104.68517134</v>
      </c>
      <c r="N11" s="20">
        <v>220.92079161000004</v>
      </c>
      <c r="O11" s="20">
        <v>335.43399029000005</v>
      </c>
      <c r="P11" s="20">
        <v>452.52216442000002</v>
      </c>
      <c r="Q11" s="20">
        <v>113.66625680000001</v>
      </c>
      <c r="R11" s="20">
        <v>229.97537642</v>
      </c>
      <c r="S11" s="20">
        <v>346.31496978000007</v>
      </c>
      <c r="T11" s="20">
        <v>466.83727935999991</v>
      </c>
      <c r="U11" s="20">
        <v>136.50891976000005</v>
      </c>
      <c r="V11" s="20">
        <v>258.84903114000002</v>
      </c>
      <c r="W11" s="20">
        <v>383.78686010000007</v>
      </c>
      <c r="X11" s="20">
        <v>511.76925693000015</v>
      </c>
      <c r="Y11" s="20">
        <v>124.53739728000001</v>
      </c>
    </row>
    <row r="12" spans="1:25" ht="14.25" customHeight="1" x14ac:dyDescent="0.2">
      <c r="A12" s="9" t="s">
        <v>34</v>
      </c>
      <c r="B12" s="20">
        <v>583.92621466268656</v>
      </c>
      <c r="C12" s="20">
        <v>781.18850851332127</v>
      </c>
      <c r="D12" s="20">
        <v>913.97226666612994</v>
      </c>
      <c r="E12" s="20">
        <v>331.22660147807295</v>
      </c>
      <c r="F12" s="20">
        <v>553.83379966024745</v>
      </c>
      <c r="G12" s="20">
        <v>744.16823028447175</v>
      </c>
      <c r="H12" s="20">
        <v>939.16160084835929</v>
      </c>
      <c r="I12" s="20">
        <v>177.94496945213135</v>
      </c>
      <c r="J12" s="20">
        <v>353.03640932290426</v>
      </c>
      <c r="K12" s="20">
        <v>499.51845196431663</v>
      </c>
      <c r="L12" s="20">
        <v>645.83330888223179</v>
      </c>
      <c r="M12" s="20">
        <v>171.28651716620325</v>
      </c>
      <c r="N12" s="20">
        <v>362.62299562235205</v>
      </c>
      <c r="O12" s="20">
        <v>522.88809195840588</v>
      </c>
      <c r="P12" s="20">
        <v>640.04073962926907</v>
      </c>
      <c r="Q12" s="20">
        <v>150.37295949514646</v>
      </c>
      <c r="R12" s="20">
        <v>338.8725515275396</v>
      </c>
      <c r="S12" s="20">
        <v>497.56561069883878</v>
      </c>
      <c r="T12" s="20">
        <v>639.80620152774475</v>
      </c>
      <c r="U12" s="20">
        <v>177.09191802861619</v>
      </c>
      <c r="V12" s="20">
        <v>395.94344234660002</v>
      </c>
      <c r="W12" s="20">
        <v>566.71701302604674</v>
      </c>
      <c r="X12" s="20">
        <v>703.57633267785195</v>
      </c>
      <c r="Y12" s="20">
        <v>175.59593582216706</v>
      </c>
    </row>
    <row r="13" spans="1:25" ht="14.25" customHeight="1" x14ac:dyDescent="0.2">
      <c r="A13" s="9" t="s">
        <v>35</v>
      </c>
      <c r="B13" s="20">
        <v>363.7648720521907</v>
      </c>
      <c r="C13" s="20">
        <v>451.84673134900305</v>
      </c>
      <c r="D13" s="20">
        <v>478.60561615703898</v>
      </c>
      <c r="E13" s="20">
        <v>224.17939762557296</v>
      </c>
      <c r="F13" s="20">
        <v>335.38207466524744</v>
      </c>
      <c r="G13" s="20">
        <v>418.0904934343526</v>
      </c>
      <c r="H13" s="20">
        <v>510.86579827777751</v>
      </c>
      <c r="I13" s="20">
        <v>69.316331308763594</v>
      </c>
      <c r="J13" s="20">
        <v>136.94075412203648</v>
      </c>
      <c r="K13" s="20">
        <v>182.26392185094889</v>
      </c>
      <c r="L13" s="20">
        <v>222.89858057636397</v>
      </c>
      <c r="M13" s="20">
        <v>71.159635042401604</v>
      </c>
      <c r="N13" s="20">
        <v>160.21098329251734</v>
      </c>
      <c r="O13" s="20">
        <v>226.5148990037778</v>
      </c>
      <c r="P13" s="20">
        <v>137.8859892648467</v>
      </c>
      <c r="Q13" s="20">
        <v>50.973106035394395</v>
      </c>
      <c r="R13" s="20">
        <v>143.53856394216771</v>
      </c>
      <c r="S13" s="20">
        <v>203.59379609602883</v>
      </c>
      <c r="T13" s="20">
        <v>256.65226760576127</v>
      </c>
      <c r="U13" s="20">
        <v>82.129179005300969</v>
      </c>
      <c r="V13" s="20">
        <v>200.23369856273933</v>
      </c>
      <c r="W13" s="20">
        <v>276.86492595185547</v>
      </c>
      <c r="X13" s="20">
        <v>327.73370475196646</v>
      </c>
      <c r="Y13" s="20">
        <v>78.384063001505908</v>
      </c>
    </row>
    <row r="14" spans="1:25" ht="14.25" customHeight="1" x14ac:dyDescent="0.2">
      <c r="A14" s="7" t="s">
        <v>36</v>
      </c>
      <c r="B14" s="20">
        <v>125.18681950834117</v>
      </c>
      <c r="C14" s="20">
        <v>166.74942190062038</v>
      </c>
      <c r="D14" s="20">
        <v>128.54753703695854</v>
      </c>
      <c r="E14" s="20">
        <v>38.235351369715218</v>
      </c>
      <c r="F14" s="20">
        <v>73.146388489158667</v>
      </c>
      <c r="G14" s="20">
        <v>99.997951086907364</v>
      </c>
      <c r="H14" s="20">
        <v>128.80827278845996</v>
      </c>
      <c r="I14" s="20">
        <v>32.353488601359828</v>
      </c>
      <c r="J14" s="20">
        <v>67.465424854019872</v>
      </c>
      <c r="K14" s="20">
        <v>-269.86144081666134</v>
      </c>
      <c r="L14" s="20">
        <v>-258.70564519173098</v>
      </c>
      <c r="M14" s="20">
        <v>29.444192639228341</v>
      </c>
      <c r="N14" s="20">
        <v>84.368806032454017</v>
      </c>
      <c r="O14" s="20">
        <v>107.91592095881373</v>
      </c>
      <c r="P14" s="20">
        <v>110.01804965346295</v>
      </c>
      <c r="Q14" s="20">
        <v>21.040736320047543</v>
      </c>
      <c r="R14" s="20">
        <v>72.585128672011308</v>
      </c>
      <c r="S14" s="20">
        <v>96.166932238842762</v>
      </c>
      <c r="T14" s="20">
        <v>110.67202174847401</v>
      </c>
      <c r="U14" s="20">
        <v>19.430821698627941</v>
      </c>
      <c r="V14" s="20">
        <v>40.811482261862317</v>
      </c>
      <c r="W14" s="20">
        <v>58.790219217668358</v>
      </c>
      <c r="X14" s="20">
        <v>40.834865256677752</v>
      </c>
      <c r="Y14" s="20">
        <v>22.690339668088026</v>
      </c>
    </row>
    <row r="15" spans="1:25" ht="14.25" customHeight="1" collapsed="1" x14ac:dyDescent="0.2">
      <c r="A15" s="11"/>
    </row>
    <row r="16" spans="1:25" ht="14.25" customHeight="1" x14ac:dyDescent="0.2">
      <c r="A16" s="6" t="s">
        <v>37</v>
      </c>
    </row>
    <row r="17" spans="1:25" ht="14.25" customHeight="1" x14ac:dyDescent="0.2">
      <c r="A17" s="7" t="s">
        <v>38</v>
      </c>
      <c r="B17" s="20">
        <v>16614.36727310127</v>
      </c>
      <c r="C17" s="20">
        <v>16272.083657299634</v>
      </c>
      <c r="D17" s="20">
        <v>16013.781855113966</v>
      </c>
      <c r="E17" s="20">
        <v>16425.638856040521</v>
      </c>
      <c r="F17" s="20">
        <v>15863.374152043903</v>
      </c>
      <c r="G17" s="20">
        <v>15825.985195975552</v>
      </c>
      <c r="H17" s="20">
        <v>18547.852310126185</v>
      </c>
      <c r="I17" s="20">
        <v>18450.407877503527</v>
      </c>
      <c r="J17" s="20">
        <v>18183.924124284345</v>
      </c>
      <c r="K17" s="20">
        <v>17501.020542145572</v>
      </c>
      <c r="L17" s="20">
        <v>16812.309514239249</v>
      </c>
      <c r="M17" s="20">
        <v>16951.243945154456</v>
      </c>
      <c r="N17" s="20">
        <v>17253.807532176361</v>
      </c>
      <c r="O17" s="20">
        <v>17213.778628190837</v>
      </c>
      <c r="P17" s="20">
        <v>17066</v>
      </c>
      <c r="Q17" s="20">
        <v>16985.434190069223</v>
      </c>
      <c r="R17" s="20">
        <v>16948.739870594916</v>
      </c>
      <c r="S17" s="20">
        <v>17211.405811159453</v>
      </c>
      <c r="T17" s="20">
        <v>17174.696759925726</v>
      </c>
      <c r="U17" s="20">
        <v>17281.883415832497</v>
      </c>
      <c r="V17" s="20">
        <v>16650.495534984726</v>
      </c>
      <c r="W17" s="20">
        <v>16692.61745052785</v>
      </c>
      <c r="X17" s="20">
        <v>16805.487360811203</v>
      </c>
      <c r="Y17" s="20">
        <v>16732.635819607189</v>
      </c>
    </row>
    <row r="18" spans="1:25" ht="14.25" customHeight="1" x14ac:dyDescent="0.2">
      <c r="A18" s="7" t="s">
        <v>39</v>
      </c>
      <c r="B18" s="22">
        <v>0.13425385236078966</v>
      </c>
      <c r="C18" s="22">
        <v>0.13695292167983794</v>
      </c>
      <c r="D18" s="22">
        <v>0.13668522154575471</v>
      </c>
      <c r="E18" s="22">
        <v>0.13085492560042059</v>
      </c>
      <c r="F18" s="22">
        <v>0.13556462200502897</v>
      </c>
      <c r="G18" s="22">
        <v>0.13884360856213521</v>
      </c>
      <c r="H18" s="22">
        <v>0.12144672061305142</v>
      </c>
      <c r="I18" s="22">
        <v>0.12025150260509554</v>
      </c>
      <c r="J18" s="22">
        <v>0.12370121654826047</v>
      </c>
      <c r="K18" s="22">
        <v>0.10267340006170197</v>
      </c>
      <c r="L18" s="22">
        <v>0.13446553259893132</v>
      </c>
      <c r="M18" s="22">
        <v>0.13247237320912369</v>
      </c>
      <c r="N18" s="22">
        <v>0.13356333865891079</v>
      </c>
      <c r="O18" s="22">
        <v>0.138545886673684</v>
      </c>
      <c r="P18" s="22">
        <v>0.13878101503193249</v>
      </c>
      <c r="Q18" s="22">
        <v>0.14028331733785682</v>
      </c>
      <c r="R18" s="22">
        <v>0.1427787606853882</v>
      </c>
      <c r="S18" s="22">
        <v>0.1450253814839482</v>
      </c>
      <c r="T18" s="22">
        <v>0.14603270609948216</v>
      </c>
      <c r="U18" s="22">
        <v>0.14184672126498704</v>
      </c>
      <c r="V18" s="22">
        <v>0.15272230249959765</v>
      </c>
      <c r="W18" s="22">
        <v>0.15357729658177285</v>
      </c>
      <c r="X18" s="22">
        <v>0.1577694765716138</v>
      </c>
      <c r="Y18" s="22">
        <v>0.15561836340266225</v>
      </c>
    </row>
    <row r="19" spans="1:25" ht="14.25" customHeight="1" x14ac:dyDescent="0.2">
      <c r="A19" s="7" t="s">
        <v>1</v>
      </c>
      <c r="B19" s="22">
        <v>0.13949296652961057</v>
      </c>
      <c r="C19" s="22">
        <v>0.14158477548713033</v>
      </c>
      <c r="D19" s="22">
        <v>0.13962844109348124</v>
      </c>
      <c r="E19" s="22">
        <v>0.13336725652474912</v>
      </c>
      <c r="F19" s="22">
        <v>0.13753711242502853</v>
      </c>
      <c r="G19" s="22">
        <v>0.14071373326588618</v>
      </c>
      <c r="H19" s="22">
        <v>0.1228544272875159</v>
      </c>
      <c r="I19" s="22">
        <v>0.12506511664229464</v>
      </c>
      <c r="J19" s="22">
        <v>0.12726169295097139</v>
      </c>
      <c r="K19" s="22">
        <v>0.10596575390624423</v>
      </c>
      <c r="L19" s="22">
        <v>0.1379907972360713</v>
      </c>
      <c r="M19" s="22">
        <v>0.13793384084533597</v>
      </c>
      <c r="N19" s="22">
        <v>0.13856292440478926</v>
      </c>
      <c r="O19" s="22">
        <v>0.138545886673684</v>
      </c>
      <c r="P19" s="22">
        <v>0.13878101503193249</v>
      </c>
      <c r="Q19" s="22">
        <v>0.14028331733785682</v>
      </c>
      <c r="R19" s="22">
        <v>0.1427787606853882</v>
      </c>
      <c r="S19" s="22">
        <v>0.1450253814839482</v>
      </c>
      <c r="T19" s="22">
        <v>0.14603270609948216</v>
      </c>
      <c r="U19" s="22">
        <v>0.14184672126498704</v>
      </c>
      <c r="V19" s="22">
        <v>0.15272230249959765</v>
      </c>
      <c r="W19" s="22">
        <v>0.15357729658177285</v>
      </c>
      <c r="X19" s="22">
        <v>0.1577694765716138</v>
      </c>
      <c r="Y19" s="22">
        <v>0.15561836340266225</v>
      </c>
    </row>
    <row r="20" spans="1:25" ht="14.25" customHeight="1" x14ac:dyDescent="0.2">
      <c r="A20" s="7" t="s">
        <v>40</v>
      </c>
      <c r="B20" s="22">
        <v>0.13949296652961057</v>
      </c>
      <c r="C20" s="22">
        <v>0.14158477548713033</v>
      </c>
      <c r="D20" s="22">
        <v>0.13962844109348124</v>
      </c>
      <c r="E20" s="22">
        <v>0.13336725652474912</v>
      </c>
      <c r="F20" s="22">
        <v>0.13753711242502853</v>
      </c>
      <c r="G20" s="22">
        <v>0.14071373326588618</v>
      </c>
      <c r="H20" s="22">
        <v>0.1228544272875159</v>
      </c>
      <c r="I20" s="22">
        <v>0.13972511828593301</v>
      </c>
      <c r="J20" s="22">
        <v>0.14210446188441372</v>
      </c>
      <c r="K20" s="22">
        <v>0.12049636937263267</v>
      </c>
      <c r="L20" s="22">
        <v>0.15397435465585388</v>
      </c>
      <c r="M20" s="22">
        <v>0.15389560383544049</v>
      </c>
      <c r="N20" s="22">
        <v>0.15421108004733361</v>
      </c>
      <c r="O20" s="22">
        <v>0.15419627983656586</v>
      </c>
      <c r="P20" s="22">
        <v>0.15453227021465998</v>
      </c>
      <c r="Q20" s="22">
        <v>0.15621295064674176</v>
      </c>
      <c r="R20" s="22">
        <v>0.15870857421438203</v>
      </c>
      <c r="S20" s="22">
        <v>0.16067793225788474</v>
      </c>
      <c r="T20" s="22">
        <v>0.16168448410450836</v>
      </c>
      <c r="U20" s="22">
        <v>0.15750277622726769</v>
      </c>
      <c r="V20" s="22">
        <v>0.16996269844095449</v>
      </c>
      <c r="W20" s="22">
        <v>0.17154931330647852</v>
      </c>
      <c r="X20" s="22">
        <v>0.17562078867932285</v>
      </c>
      <c r="Y20" s="22">
        <v>0.17354739761067758</v>
      </c>
    </row>
    <row r="21" spans="1:25" ht="14.25" customHeight="1" x14ac:dyDescent="0.2">
      <c r="A21" s="10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4.25" customHeight="1" x14ac:dyDescent="0.2">
      <c r="A22" s="6" t="s">
        <v>41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4.25" customHeight="1" x14ac:dyDescent="0.2">
      <c r="A23" s="9" t="s">
        <v>42</v>
      </c>
      <c r="B23" s="20">
        <v>5373.4331845100005</v>
      </c>
      <c r="C23" s="20">
        <v>5215.0289852599999</v>
      </c>
      <c r="D23" s="20">
        <v>4918.8310350200009</v>
      </c>
      <c r="E23" s="20">
        <v>4781.5570676999996</v>
      </c>
      <c r="F23" s="20">
        <v>4169.0369378000005</v>
      </c>
      <c r="G23" s="20">
        <v>3828.9690970199999</v>
      </c>
      <c r="H23" s="20">
        <v>3205.3373672799999</v>
      </c>
      <c r="I23" s="20">
        <v>2951.0754837899999</v>
      </c>
      <c r="J23" s="20">
        <v>2555.5797057</v>
      </c>
      <c r="K23" s="20">
        <v>2330.3967489000006</v>
      </c>
      <c r="L23" s="20">
        <v>1899.7681798199999</v>
      </c>
      <c r="M23" s="20">
        <v>1770.1641636899999</v>
      </c>
      <c r="N23" s="20">
        <v>1583.5887553499999</v>
      </c>
      <c r="O23" s="20">
        <v>1436.2042776700002</v>
      </c>
      <c r="P23" s="20">
        <v>1141.67342691</v>
      </c>
      <c r="Q23" s="20">
        <v>1075.5269190099998</v>
      </c>
      <c r="R23" s="20">
        <v>1010.61303056</v>
      </c>
      <c r="S23" s="20">
        <v>953.76711843999999</v>
      </c>
      <c r="T23" s="20">
        <v>812.62209285999995</v>
      </c>
      <c r="U23" s="20">
        <v>812.11805477999997</v>
      </c>
      <c r="V23" s="20">
        <v>806.31559920000007</v>
      </c>
      <c r="W23" s="20">
        <v>789.06758310000009</v>
      </c>
      <c r="X23" s="20">
        <v>804.62719914000002</v>
      </c>
      <c r="Y23" s="20">
        <v>801.09126804999994</v>
      </c>
    </row>
    <row r="24" spans="1:25" ht="14.25" customHeight="1" x14ac:dyDescent="0.2">
      <c r="A24" s="9" t="s">
        <v>220</v>
      </c>
      <c r="B24" s="20">
        <v>2857.6446021751553</v>
      </c>
      <c r="C24" s="20">
        <v>2949.8498020357038</v>
      </c>
      <c r="D24" s="20">
        <v>3035.4984901248763</v>
      </c>
      <c r="E24" s="20">
        <v>3048.0800421795389</v>
      </c>
      <c r="F24" s="20">
        <v>2810.3427126445054</v>
      </c>
      <c r="G24" s="20">
        <v>2779.6632856122078</v>
      </c>
      <c r="H24" s="20">
        <v>3032.8402896000002</v>
      </c>
      <c r="I24" s="20">
        <v>3099.8123443299996</v>
      </c>
      <c r="J24" s="20">
        <v>3114.8947318900032</v>
      </c>
      <c r="K24" s="20">
        <v>3137.04873327</v>
      </c>
      <c r="L24" s="20">
        <v>2538.3778946199927</v>
      </c>
      <c r="M24" s="20">
        <v>2460.9692208500001</v>
      </c>
      <c r="N24" s="20">
        <v>2252.0134369399912</v>
      </c>
      <c r="O24" s="20">
        <v>2136.0088218000019</v>
      </c>
      <c r="P24" s="20">
        <v>1959.9811197500012</v>
      </c>
      <c r="Q24" s="20">
        <v>1864.1629069999999</v>
      </c>
      <c r="R24" s="20">
        <v>1738.0161828200069</v>
      </c>
      <c r="S24" s="20">
        <v>1643.7432616300041</v>
      </c>
      <c r="T24" s="20">
        <v>1462.4643497500037</v>
      </c>
      <c r="U24" s="20">
        <v>1357.108199759999</v>
      </c>
      <c r="V24" s="20">
        <v>1352.7809403810402</v>
      </c>
      <c r="W24" s="20">
        <v>1302.176801434686</v>
      </c>
      <c r="X24" s="20">
        <v>1257.7739933100011</v>
      </c>
      <c r="Y24" s="20">
        <v>1231.6984416600067</v>
      </c>
    </row>
    <row r="25" spans="1:25" ht="14.25" customHeight="1" x14ac:dyDescent="0.2">
      <c r="A25" s="9" t="s">
        <v>241</v>
      </c>
      <c r="B25" s="22">
        <v>0.20941890106903344</v>
      </c>
      <c r="C25" s="22">
        <v>0.21054245247497003</v>
      </c>
      <c r="D25" s="22">
        <v>0.20141562567508114</v>
      </c>
      <c r="E25" s="22">
        <v>0.19448179298097445</v>
      </c>
      <c r="F25" s="22">
        <v>0.17147239100434616</v>
      </c>
      <c r="G25" s="22">
        <v>0.16233260173463915</v>
      </c>
      <c r="H25" s="22">
        <v>0.13932852477492136</v>
      </c>
      <c r="I25" s="22">
        <v>0.12984125685087716</v>
      </c>
      <c r="J25" s="22">
        <v>0.11278165463492003</v>
      </c>
      <c r="K25" s="22">
        <v>0.10524575972196377</v>
      </c>
      <c r="L25" s="22">
        <v>8.6310815311674852E-2</v>
      </c>
      <c r="M25" s="22">
        <v>7.8404714294791455E-2</v>
      </c>
      <c r="N25" s="22">
        <v>6.753014244317504E-2</v>
      </c>
      <c r="O25" s="22">
        <v>6.1527954041822465E-2</v>
      </c>
      <c r="P25" s="22">
        <v>4.9443227579250869E-2</v>
      </c>
      <c r="Q25" s="22">
        <v>4.5372135691744878E-2</v>
      </c>
      <c r="R25" s="22">
        <v>4.1188800820827105E-2</v>
      </c>
      <c r="S25" s="22">
        <v>3.8551520471465414E-2</v>
      </c>
      <c r="T25" s="22">
        <v>3.2506321210132839E-2</v>
      </c>
      <c r="U25" s="22">
        <v>3.225765602059287E-2</v>
      </c>
      <c r="V25" s="22">
        <v>3.0921434992516553E-2</v>
      </c>
      <c r="W25" s="22">
        <v>2.9686019527430815E-2</v>
      </c>
      <c r="X25" s="22">
        <v>2.9436109049353402E-2</v>
      </c>
      <c r="Y25" s="22">
        <v>2.8851183282490041E-2</v>
      </c>
    </row>
    <row r="26" spans="1:25" ht="14.25" customHeight="1" x14ac:dyDescent="0.2">
      <c r="A26" s="9" t="s">
        <v>221</v>
      </c>
      <c r="B26" s="125">
        <v>0.48834395256176039</v>
      </c>
      <c r="C26" s="125">
        <v>0.4880080940901948</v>
      </c>
      <c r="D26" s="125">
        <v>0.48403640684347804</v>
      </c>
      <c r="E26" s="125">
        <v>0.49203929937767532</v>
      </c>
      <c r="F26" s="21">
        <v>0.45820422085719853</v>
      </c>
      <c r="G26" s="21">
        <v>0.44928385328004489</v>
      </c>
      <c r="H26" s="21">
        <v>0.39792289439399336</v>
      </c>
      <c r="I26" s="21">
        <v>0.39541855526595471</v>
      </c>
      <c r="J26" s="21">
        <v>0.40190527190987624</v>
      </c>
      <c r="K26" s="21">
        <v>0.45716502795152858</v>
      </c>
      <c r="L26" s="21">
        <v>0.4752559035834078</v>
      </c>
      <c r="M26" s="21">
        <v>0.5313167985639824</v>
      </c>
      <c r="N26" s="21">
        <v>0.52292227937204394</v>
      </c>
      <c r="O26" s="21">
        <v>0.51514970167935914</v>
      </c>
      <c r="P26" s="21">
        <v>0.52949704917242912</v>
      </c>
      <c r="Q26" s="21">
        <v>0.53142700387405317</v>
      </c>
      <c r="R26" s="21">
        <v>0.50008484726595359</v>
      </c>
      <c r="S26" s="21">
        <v>0.50547281723871718</v>
      </c>
      <c r="T26" s="21">
        <v>0.50151500053072284</v>
      </c>
      <c r="U26" s="21">
        <v>0.48936855926553813</v>
      </c>
      <c r="V26" s="21">
        <v>0.50246600842463274</v>
      </c>
      <c r="W26" s="21">
        <v>0.54333158822202798</v>
      </c>
      <c r="X26" s="21">
        <v>0.56107143007696159</v>
      </c>
      <c r="Y26" s="21">
        <v>0.59202901675325537</v>
      </c>
    </row>
    <row r="27" spans="1:25" ht="14.25" customHeight="1" x14ac:dyDescent="0.2">
      <c r="A27" s="9" t="s">
        <v>222</v>
      </c>
      <c r="B27" s="125">
        <v>0.47706770981887114</v>
      </c>
      <c r="C27" s="125">
        <v>0.47604857802068995</v>
      </c>
      <c r="D27" s="125">
        <v>0.46625139468968713</v>
      </c>
      <c r="E27" s="125">
        <v>0.46385350019631244</v>
      </c>
      <c r="F27" s="21">
        <v>0.46645168723843489</v>
      </c>
      <c r="G27" s="21">
        <v>0.44928360534810435</v>
      </c>
      <c r="H27" s="21">
        <v>0.40262486524836094</v>
      </c>
      <c r="I27" s="21">
        <v>0.397157942280566</v>
      </c>
      <c r="J27" s="21">
        <v>0.3959963986396326</v>
      </c>
      <c r="K27" s="21">
        <v>0.53345707117708541</v>
      </c>
      <c r="L27" s="21">
        <v>0.49524613316812183</v>
      </c>
      <c r="M27" s="21">
        <v>0.48607606922317997</v>
      </c>
      <c r="N27" s="21">
        <v>0.49238019030682201</v>
      </c>
      <c r="O27" s="21">
        <v>0.4890099788397817</v>
      </c>
      <c r="P27" s="21">
        <v>0.50024594548539492</v>
      </c>
      <c r="Q27" s="21">
        <v>0.49868555297424866</v>
      </c>
      <c r="R27" s="21">
        <v>0.49519473011749077</v>
      </c>
      <c r="S27" s="21">
        <v>0.48500186837622478</v>
      </c>
      <c r="T27" s="21">
        <v>0.4758453159689135</v>
      </c>
      <c r="U27" s="21">
        <v>0.47089033285073606</v>
      </c>
      <c r="V27" s="21">
        <v>0.49255780242571162</v>
      </c>
      <c r="W27" s="21">
        <v>0.49542372170225868</v>
      </c>
      <c r="X27" s="21">
        <v>0.50102577186512931</v>
      </c>
      <c r="Y27" s="21">
        <v>0.49508357392708091</v>
      </c>
    </row>
    <row r="28" spans="1:25" ht="14.25" customHeight="1" x14ac:dyDescent="0.2">
      <c r="A28" s="1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s="13" customFormat="1" ht="14.4" x14ac:dyDescent="0.25">
      <c r="A29" s="6" t="s">
        <v>43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13" customFormat="1" ht="14.4" x14ac:dyDescent="0.25">
      <c r="A30" s="9" t="s">
        <v>44</v>
      </c>
      <c r="B30" s="20">
        <v>5223</v>
      </c>
      <c r="C30" s="20">
        <v>5287</v>
      </c>
      <c r="D30" s="20">
        <v>5143</v>
      </c>
      <c r="E30" s="20">
        <v>5246</v>
      </c>
      <c r="F30" s="20">
        <v>5256</v>
      </c>
      <c r="G30" s="20">
        <v>5096</v>
      </c>
      <c r="H30" s="20">
        <v>4854</v>
      </c>
      <c r="I30" s="20">
        <v>4702</v>
      </c>
      <c r="J30" s="20">
        <v>4567</v>
      </c>
      <c r="K30" s="20">
        <v>4305</v>
      </c>
      <c r="L30" s="20">
        <v>4139</v>
      </c>
      <c r="M30" s="20">
        <v>4007</v>
      </c>
      <c r="N30" s="20">
        <v>4031</v>
      </c>
      <c r="O30" s="20">
        <v>3933</v>
      </c>
      <c r="P30" s="20">
        <v>3799</v>
      </c>
      <c r="Q30" s="20">
        <v>3802</v>
      </c>
      <c r="R30" s="20">
        <v>3767</v>
      </c>
      <c r="S30" s="20">
        <v>3760</v>
      </c>
      <c r="T30" s="20">
        <v>3726</v>
      </c>
      <c r="U30" s="20">
        <v>3701</v>
      </c>
      <c r="V30" s="20">
        <v>3668</v>
      </c>
      <c r="W30" s="20">
        <v>3680</v>
      </c>
      <c r="X30" s="20">
        <v>3706</v>
      </c>
      <c r="Y30" s="20">
        <v>3767</v>
      </c>
    </row>
    <row r="31" spans="1:25" s="13" customFormat="1" ht="14.4" x14ac:dyDescent="0.25">
      <c r="A31" s="9" t="s">
        <v>273</v>
      </c>
      <c r="B31" s="20" t="s">
        <v>273</v>
      </c>
      <c r="C31" s="20" t="s">
        <v>273</v>
      </c>
      <c r="D31" s="20"/>
      <c r="E31" s="20" t="s">
        <v>273</v>
      </c>
      <c r="F31" s="20" t="s">
        <v>273</v>
      </c>
      <c r="G31" s="20" t="s">
        <v>273</v>
      </c>
      <c r="H31" s="20">
        <v>4195</v>
      </c>
      <c r="I31" s="20"/>
      <c r="J31" s="20"/>
      <c r="K31" s="20"/>
      <c r="L31" s="20">
        <v>3515</v>
      </c>
      <c r="M31" s="20">
        <v>3299</v>
      </c>
      <c r="N31" s="20">
        <v>3268</v>
      </c>
      <c r="O31" s="20">
        <v>3171</v>
      </c>
      <c r="P31" s="20">
        <v>3149</v>
      </c>
      <c r="Q31" s="20">
        <v>3142</v>
      </c>
      <c r="R31" s="20">
        <v>3094</v>
      </c>
      <c r="S31" s="20">
        <v>3093</v>
      </c>
      <c r="T31" s="20">
        <v>3084</v>
      </c>
      <c r="U31" s="20">
        <v>3045</v>
      </c>
      <c r="V31" s="20">
        <v>3036</v>
      </c>
      <c r="W31" s="20">
        <v>3029</v>
      </c>
      <c r="X31" s="20">
        <v>3034</v>
      </c>
      <c r="Y31" s="20">
        <v>3024</v>
      </c>
    </row>
    <row r="32" spans="1:25" s="13" customFormat="1" ht="14.4" x14ac:dyDescent="0.25">
      <c r="A32" s="7" t="s">
        <v>45</v>
      </c>
      <c r="B32" s="20">
        <v>1049</v>
      </c>
      <c r="C32" s="20">
        <v>1049</v>
      </c>
      <c r="D32" s="20">
        <v>1036</v>
      </c>
      <c r="E32" s="20">
        <v>1036</v>
      </c>
      <c r="F32" s="20">
        <v>1008</v>
      </c>
      <c r="G32" s="20">
        <v>992</v>
      </c>
      <c r="H32" s="20">
        <v>896</v>
      </c>
      <c r="I32" s="20">
        <v>868</v>
      </c>
      <c r="J32" s="20">
        <v>810</v>
      </c>
      <c r="K32" s="20">
        <v>779</v>
      </c>
      <c r="L32" s="20">
        <v>771</v>
      </c>
      <c r="M32" s="20">
        <v>752</v>
      </c>
      <c r="N32" s="20">
        <v>743</v>
      </c>
      <c r="O32" s="20">
        <v>684</v>
      </c>
      <c r="P32" s="20">
        <v>679</v>
      </c>
      <c r="Q32" s="20">
        <v>644</v>
      </c>
      <c r="R32" s="20">
        <v>629</v>
      </c>
      <c r="S32" s="20">
        <v>607</v>
      </c>
      <c r="T32" s="20">
        <v>582</v>
      </c>
      <c r="U32" s="20">
        <v>579</v>
      </c>
      <c r="V32" s="20">
        <v>579</v>
      </c>
      <c r="W32" s="20">
        <v>576</v>
      </c>
      <c r="X32" s="20">
        <v>575</v>
      </c>
      <c r="Y32" s="20">
        <v>575</v>
      </c>
    </row>
    <row r="33" spans="1:25" s="13" customFormat="1" ht="14.4" x14ac:dyDescent="0.25">
      <c r="A33" s="9" t="s">
        <v>46</v>
      </c>
      <c r="B33" s="20">
        <v>1373</v>
      </c>
      <c r="C33" s="20">
        <v>1373</v>
      </c>
      <c r="D33" s="20">
        <v>1357</v>
      </c>
      <c r="E33" s="20">
        <v>1357</v>
      </c>
      <c r="F33" s="20">
        <v>1362</v>
      </c>
      <c r="G33" s="20">
        <v>1343</v>
      </c>
      <c r="H33" s="20">
        <v>1308</v>
      </c>
      <c r="I33" s="20">
        <v>1341</v>
      </c>
      <c r="J33" s="20">
        <v>1327</v>
      </c>
      <c r="K33" s="20">
        <v>1322</v>
      </c>
      <c r="L33" s="20">
        <v>1321</v>
      </c>
      <c r="M33" s="20">
        <v>1337</v>
      </c>
      <c r="N33" s="20">
        <v>1337</v>
      </c>
      <c r="O33" s="20">
        <v>1281</v>
      </c>
      <c r="P33" s="20">
        <v>1282</v>
      </c>
      <c r="Q33" s="20">
        <v>1274</v>
      </c>
      <c r="R33" s="20">
        <v>1270</v>
      </c>
      <c r="S33" s="20">
        <v>1267</v>
      </c>
      <c r="T33" s="20">
        <v>1263</v>
      </c>
      <c r="U33" s="20">
        <v>1254</v>
      </c>
      <c r="V33" s="20">
        <v>1249</v>
      </c>
      <c r="W33" s="20">
        <v>1249</v>
      </c>
      <c r="X33" s="20">
        <v>1247</v>
      </c>
      <c r="Y33" s="20">
        <v>1250</v>
      </c>
    </row>
    <row r="34" spans="1:25" s="13" customFormat="1" ht="14.4" x14ac:dyDescent="0.25">
      <c r="A34" s="1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13" customFormat="1" ht="14.4" x14ac:dyDescent="0.25">
      <c r="A35" s="107" t="s">
        <v>47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s="13" customFormat="1" ht="14.4" x14ac:dyDescent="0.25">
      <c r="A36" s="1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4.25" customHeight="1" collapsed="1" x14ac:dyDescent="0.2">
      <c r="A37" s="15"/>
    </row>
    <row r="38" spans="1:25" ht="14.25" customHeight="1" x14ac:dyDescent="0.2">
      <c r="A38" s="16"/>
    </row>
    <row r="39" spans="1:25" ht="14.25" customHeight="1" x14ac:dyDescent="0.2">
      <c r="A39" s="15"/>
    </row>
    <row r="40" spans="1:25" ht="14.25" customHeight="1" x14ac:dyDescent="0.2">
      <c r="A40" s="17"/>
    </row>
    <row r="41" spans="1:25" ht="14.25" customHeight="1" x14ac:dyDescent="0.2">
      <c r="A41" s="17"/>
    </row>
    <row r="42" spans="1:25" ht="14.25" customHeight="1" x14ac:dyDescent="0.2">
      <c r="A42" s="18"/>
    </row>
    <row r="43" spans="1:25" ht="14.25" customHeight="1" x14ac:dyDescent="0.2">
      <c r="A43" s="18"/>
    </row>
    <row r="44" spans="1:25" ht="14.25" customHeight="1" x14ac:dyDescent="0.2">
      <c r="A44" s="18"/>
    </row>
    <row r="45" spans="1:25" ht="14.25" customHeight="1" x14ac:dyDescent="0.2">
      <c r="A45" s="19"/>
    </row>
    <row r="46" spans="1:25" ht="14.25" customHeight="1" x14ac:dyDescent="0.2">
      <c r="A46" s="11"/>
    </row>
    <row r="47" spans="1:25" ht="14.25" customHeight="1" x14ac:dyDescent="0.2"/>
  </sheetData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4"/>
  <sheetViews>
    <sheetView showGridLines="0" zoomScale="90" zoomScaleNormal="9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baseColWidth="10" defaultColWidth="11.5" defaultRowHeight="14.4" outlineLevelCol="1" x14ac:dyDescent="0.25"/>
  <cols>
    <col min="1" max="1" width="66.5" style="31" customWidth="1"/>
    <col min="2" max="2" width="11.875" style="3" hidden="1" customWidth="1"/>
    <col min="3" max="3" width="11.875" style="3" customWidth="1"/>
    <col min="4" max="6" width="11.875" style="3" hidden="1" customWidth="1" outlineLevel="1"/>
    <col min="7" max="7" width="11.875" style="3" bestFit="1" customWidth="1" collapsed="1"/>
    <col min="8" max="10" width="11.875" style="3" hidden="1" customWidth="1" outlineLevel="1" collapsed="1"/>
    <col min="11" max="11" width="11.875" style="3" bestFit="1" customWidth="1" collapsed="1"/>
    <col min="12" max="14" width="11.875" style="3" hidden="1" customWidth="1" outlineLevel="1" collapsed="1"/>
    <col min="15" max="15" width="11.875" style="3" bestFit="1" customWidth="1" collapsed="1"/>
    <col min="16" max="18" width="11.875" style="3" hidden="1" customWidth="1" outlineLevel="1" collapsed="1"/>
    <col min="19" max="19" width="11.875" style="3" bestFit="1" customWidth="1" collapsed="1"/>
    <col min="20" max="22" width="11.875" style="3" hidden="1" customWidth="1" outlineLevel="1" collapsed="1"/>
    <col min="23" max="23" width="11.875" style="3" bestFit="1" customWidth="1" collapsed="1"/>
    <col min="24" max="24" width="11.875" style="3" bestFit="1" customWidth="1"/>
    <col min="25" max="25" width="12.625" style="3" bestFit="1" customWidth="1"/>
    <col min="26" max="16384" width="11.5" style="3"/>
  </cols>
  <sheetData>
    <row r="1" spans="1:24" ht="22.95" x14ac:dyDescent="0.35">
      <c r="A1" s="52" t="s">
        <v>48</v>
      </c>
    </row>
    <row r="2" spans="1:24" ht="12.45" x14ac:dyDescent="0.2">
      <c r="A2" s="51" t="s">
        <v>49</v>
      </c>
      <c r="B2" s="33">
        <v>42277</v>
      </c>
      <c r="C2" s="39">
        <v>42369</v>
      </c>
      <c r="D2" s="33">
        <v>42460</v>
      </c>
      <c r="E2" s="33">
        <v>42551</v>
      </c>
      <c r="F2" s="33">
        <v>42643</v>
      </c>
      <c r="G2" s="39">
        <v>42735</v>
      </c>
      <c r="H2" s="39">
        <v>42825</v>
      </c>
      <c r="I2" s="39">
        <v>42916</v>
      </c>
      <c r="J2" s="39">
        <v>43008</v>
      </c>
      <c r="K2" s="39">
        <v>43100</v>
      </c>
      <c r="L2" s="39">
        <v>43190</v>
      </c>
      <c r="M2" s="39">
        <v>43281</v>
      </c>
      <c r="N2" s="39">
        <v>43373</v>
      </c>
      <c r="O2" s="39">
        <v>43465</v>
      </c>
      <c r="P2" s="39">
        <v>43555</v>
      </c>
      <c r="Q2" s="39">
        <v>43646</v>
      </c>
      <c r="R2" s="39">
        <v>43738</v>
      </c>
      <c r="S2" s="39">
        <v>43830</v>
      </c>
      <c r="T2" s="39">
        <v>43921</v>
      </c>
      <c r="U2" s="39">
        <v>44012</v>
      </c>
      <c r="V2" s="39">
        <v>44104</v>
      </c>
      <c r="W2" s="39">
        <v>44196</v>
      </c>
      <c r="X2" s="39">
        <v>44286</v>
      </c>
    </row>
    <row r="3" spans="1:24" ht="12.45" x14ac:dyDescent="0.2">
      <c r="A3" s="44" t="s">
        <v>187</v>
      </c>
      <c r="B3" s="20">
        <v>504.59375</v>
      </c>
      <c r="C3" s="20">
        <v>539.02194700000007</v>
      </c>
      <c r="D3" s="20">
        <v>592.79450499999996</v>
      </c>
      <c r="E3" s="20">
        <v>653.78113899999994</v>
      </c>
      <c r="F3" s="20">
        <v>564.44100000000003</v>
      </c>
      <c r="G3" s="20">
        <v>916.38</v>
      </c>
      <c r="H3" s="20">
        <v>1779.6685691499999</v>
      </c>
      <c r="I3" s="20">
        <v>797.34500000000003</v>
      </c>
      <c r="J3" s="20">
        <v>1024.6849999999999</v>
      </c>
      <c r="K3" s="20">
        <v>1716.86</v>
      </c>
      <c r="L3" s="20">
        <v>1133.479</v>
      </c>
      <c r="M3" s="20">
        <v>1230.186998336</v>
      </c>
      <c r="N3" s="20">
        <v>733.65086397599987</v>
      </c>
      <c r="O3" s="20">
        <v>678.4847469570002</v>
      </c>
      <c r="P3" s="20">
        <v>712.77200000000005</v>
      </c>
      <c r="Q3" s="20">
        <v>1065.2940000000001</v>
      </c>
      <c r="R3" s="20">
        <v>638.51199999999994</v>
      </c>
      <c r="S3" s="20">
        <v>842.82100000000003</v>
      </c>
      <c r="T3" s="20">
        <v>1290.8994603800002</v>
      </c>
      <c r="U3" s="20">
        <v>2068.0039999999999</v>
      </c>
      <c r="V3" s="20">
        <v>2069.8850000000002</v>
      </c>
      <c r="W3" s="20">
        <v>2210.9609999999998</v>
      </c>
      <c r="X3" s="20">
        <v>2509.9705412499998</v>
      </c>
    </row>
    <row r="4" spans="1:24" ht="12.45" x14ac:dyDescent="0.2">
      <c r="A4" s="48" t="s">
        <v>188</v>
      </c>
      <c r="B4" s="20">
        <v>34.567492000000001</v>
      </c>
      <c r="C4" s="20">
        <v>33.177410999999999</v>
      </c>
      <c r="D4" s="20">
        <v>35.008755000000001</v>
      </c>
      <c r="E4" s="20">
        <v>95.667640000000006</v>
      </c>
      <c r="F4" s="20">
        <v>128.441</v>
      </c>
      <c r="G4" s="20">
        <v>30.263999999999999</v>
      </c>
      <c r="H4" s="20">
        <v>28.681437230000004</v>
      </c>
      <c r="I4" s="20">
        <v>25.556000000000001</v>
      </c>
      <c r="J4" s="20">
        <v>25.181999999999999</v>
      </c>
      <c r="K4" s="20">
        <v>22.527999999999999</v>
      </c>
      <c r="L4" s="20">
        <v>19.490863859999997</v>
      </c>
      <c r="M4" s="20">
        <v>18.796908259999999</v>
      </c>
      <c r="N4" s="20">
        <v>15.164446470000001</v>
      </c>
      <c r="O4" s="20">
        <v>13.369135829999999</v>
      </c>
      <c r="P4" s="20">
        <v>14.242000000000001</v>
      </c>
      <c r="Q4" s="20">
        <v>13.548</v>
      </c>
      <c r="R4" s="20">
        <v>13.992000000000001</v>
      </c>
      <c r="S4" s="20">
        <v>11.406000000000001</v>
      </c>
      <c r="T4" s="20">
        <v>12.058942010000001</v>
      </c>
      <c r="U4" s="20">
        <v>10.814</v>
      </c>
      <c r="V4" s="20">
        <v>10.804</v>
      </c>
      <c r="W4" s="20">
        <v>2.5569999999999999</v>
      </c>
      <c r="X4" s="20">
        <v>2.24859586</v>
      </c>
    </row>
    <row r="5" spans="1:24" ht="12.45" x14ac:dyDescent="0.2">
      <c r="A5" s="48" t="s">
        <v>189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285.49370467999995</v>
      </c>
      <c r="M5" s="20">
        <v>194.31220044999998</v>
      </c>
      <c r="N5" s="20">
        <v>188.77707720000001</v>
      </c>
      <c r="O5" s="20">
        <v>172.41817085</v>
      </c>
      <c r="P5" s="20">
        <v>206.58099999999999</v>
      </c>
      <c r="Q5" s="20">
        <v>167.98500000000001</v>
      </c>
      <c r="R5" s="20">
        <v>161.58199999999999</v>
      </c>
      <c r="S5" s="20">
        <v>149.40799999999999</v>
      </c>
      <c r="T5" s="20">
        <v>123.25943111000001</v>
      </c>
      <c r="U5" s="20">
        <v>136.69499999999999</v>
      </c>
      <c r="V5" s="20">
        <v>134.80799999999999</v>
      </c>
      <c r="W5" s="20">
        <v>131.46700000000001</v>
      </c>
      <c r="X5" s="20">
        <v>142.58219281999999</v>
      </c>
    </row>
    <row r="6" spans="1:24" ht="12.45" x14ac:dyDescent="0.2">
      <c r="A6" s="48" t="s">
        <v>190</v>
      </c>
      <c r="B6" s="20">
        <v>8632.7176930000005</v>
      </c>
      <c r="C6" s="20">
        <v>8617.1814570000006</v>
      </c>
      <c r="D6" s="20">
        <v>7632.2063530000005</v>
      </c>
      <c r="E6" s="20">
        <v>10499.737951999999</v>
      </c>
      <c r="F6" s="20">
        <v>10548.763999999999</v>
      </c>
      <c r="G6" s="20">
        <v>7591.5420000000004</v>
      </c>
      <c r="H6" s="20">
        <v>7714.3819872800022</v>
      </c>
      <c r="I6" s="20">
        <v>7208.0820000000003</v>
      </c>
      <c r="J6" s="20">
        <v>6380.5590000000002</v>
      </c>
      <c r="K6" s="20">
        <v>4799.7179999999998</v>
      </c>
      <c r="L6" s="20">
        <v>2503.4817785099999</v>
      </c>
      <c r="M6" s="20">
        <v>1967.7185025700001</v>
      </c>
      <c r="N6" s="20">
        <v>1997.2125599599999</v>
      </c>
      <c r="O6" s="20">
        <v>1796.4057364799999</v>
      </c>
      <c r="P6" s="20">
        <v>1765.498</v>
      </c>
      <c r="Q6" s="20">
        <v>836.39599999999996</v>
      </c>
      <c r="R6" s="20">
        <v>1068.002</v>
      </c>
      <c r="S6" s="20">
        <v>1018.487</v>
      </c>
      <c r="T6" s="20">
        <v>677.23637752999991</v>
      </c>
      <c r="U6" s="20">
        <v>708.255</v>
      </c>
      <c r="V6" s="20">
        <v>1033.7460000000001</v>
      </c>
      <c r="W6" s="20">
        <v>884.04499999999996</v>
      </c>
      <c r="X6" s="20">
        <v>1045.19563915</v>
      </c>
    </row>
    <row r="7" spans="1:24" ht="12.45" x14ac:dyDescent="0.2">
      <c r="A7" s="48" t="s">
        <v>191</v>
      </c>
      <c r="B7" s="20">
        <v>25850.625776000001</v>
      </c>
      <c r="C7" s="20">
        <v>25197.736996</v>
      </c>
      <c r="D7" s="20">
        <v>25298.982519000001</v>
      </c>
      <c r="E7" s="20">
        <v>25333.563453999999</v>
      </c>
      <c r="F7" s="20">
        <v>24974.038</v>
      </c>
      <c r="G7" s="20">
        <v>24224.802</v>
      </c>
      <c r="H7" s="20">
        <v>24020.758624246228</v>
      </c>
      <c r="I7" s="20">
        <v>25487.195</v>
      </c>
      <c r="J7" s="20">
        <v>25046.949000000001</v>
      </c>
      <c r="K7" s="20">
        <v>23696.032999999999</v>
      </c>
      <c r="L7" s="20">
        <v>30066.120999999999</v>
      </c>
      <c r="M7" s="20">
        <v>31741.397898070743</v>
      </c>
      <c r="N7" s="20">
        <v>31042.975163484243</v>
      </c>
      <c r="O7" s="20">
        <v>31380.444377932577</v>
      </c>
      <c r="P7" s="20">
        <v>32529.258999999998</v>
      </c>
      <c r="Q7" s="20">
        <v>32726.937000000002</v>
      </c>
      <c r="R7" s="20">
        <v>34638.985000000001</v>
      </c>
      <c r="S7" s="20">
        <v>34621.841999999997</v>
      </c>
      <c r="T7" s="20">
        <v>35684.296905120907</v>
      </c>
      <c r="U7" s="20">
        <v>37730.792000000001</v>
      </c>
      <c r="V7" s="20">
        <v>38383.321000000004</v>
      </c>
      <c r="W7" s="20">
        <v>39022.483</v>
      </c>
      <c r="X7" s="20">
        <v>38524.36326892674</v>
      </c>
    </row>
    <row r="8" spans="1:24" ht="12.45" x14ac:dyDescent="0.2">
      <c r="A8" s="67" t="s">
        <v>192</v>
      </c>
      <c r="B8" s="20">
        <v>2786.6631430000002</v>
      </c>
      <c r="C8" s="20">
        <v>2325.9057210000001</v>
      </c>
      <c r="D8" s="20">
        <v>2261.2878169999999</v>
      </c>
      <c r="E8" s="20">
        <v>2237.6240109999999</v>
      </c>
      <c r="F8" s="20">
        <v>2238.1889999999999</v>
      </c>
      <c r="G8" s="20">
        <v>2229.9969999999998</v>
      </c>
      <c r="H8" s="20">
        <v>2119.9743901800002</v>
      </c>
      <c r="I8" s="20">
        <v>3372.0970000000002</v>
      </c>
      <c r="J8" s="20">
        <v>3390.36</v>
      </c>
      <c r="K8" s="20">
        <v>2179.6260000000002</v>
      </c>
      <c r="L8" s="20">
        <v>8083.3773182899995</v>
      </c>
      <c r="M8" s="20">
        <v>8085.8529817000008</v>
      </c>
      <c r="N8" s="20">
        <v>8022.8438051399999</v>
      </c>
      <c r="O8" s="20">
        <v>8464.6239989999995</v>
      </c>
      <c r="P8" s="20">
        <v>8620.2510000000002</v>
      </c>
      <c r="Q8" s="20">
        <v>7813.6589999999997</v>
      </c>
      <c r="R8" s="20">
        <v>9295.8389999999999</v>
      </c>
      <c r="S8" s="20">
        <v>9102.2000000000007</v>
      </c>
      <c r="T8" s="20">
        <v>9621.636604020001</v>
      </c>
      <c r="U8" s="20">
        <v>10587.73</v>
      </c>
      <c r="V8" s="20">
        <v>10680.588</v>
      </c>
      <c r="W8" s="20">
        <v>10645.237999999999</v>
      </c>
      <c r="X8" s="20">
        <v>9992.3006023999988</v>
      </c>
    </row>
    <row r="9" spans="1:24" ht="12.45" x14ac:dyDescent="0.2">
      <c r="A9" s="67" t="s">
        <v>193</v>
      </c>
      <c r="B9" s="20">
        <v>23063.962633000003</v>
      </c>
      <c r="C9" s="20">
        <v>22871.831274999997</v>
      </c>
      <c r="D9" s="20">
        <v>23037.694703000001</v>
      </c>
      <c r="E9" s="20">
        <v>23095.939442999999</v>
      </c>
      <c r="F9" s="20">
        <v>22735.848999999998</v>
      </c>
      <c r="G9" s="20">
        <v>21994.805</v>
      </c>
      <c r="H9" s="20">
        <v>21900.784234066225</v>
      </c>
      <c r="I9" s="20">
        <v>22115.098000000002</v>
      </c>
      <c r="J9" s="20">
        <v>21656.589</v>
      </c>
      <c r="K9" s="20">
        <v>21516.406999999999</v>
      </c>
      <c r="L9" s="20">
        <v>21982.743999999999</v>
      </c>
      <c r="M9" s="20">
        <v>23655.544916370742</v>
      </c>
      <c r="N9" s="20">
        <v>23020.131358344242</v>
      </c>
      <c r="O9" s="20">
        <v>22915.820378932582</v>
      </c>
      <c r="P9" s="20">
        <v>23909.008000000002</v>
      </c>
      <c r="Q9" s="20">
        <v>24913.277999999998</v>
      </c>
      <c r="R9" s="20">
        <v>25343.146000000001</v>
      </c>
      <c r="S9" s="20">
        <v>25519.642</v>
      </c>
      <c r="T9" s="20">
        <v>26062.66030110091</v>
      </c>
      <c r="U9" s="20">
        <v>27143.062000000002</v>
      </c>
      <c r="V9" s="20">
        <v>27702.733</v>
      </c>
      <c r="W9" s="20">
        <v>28377.244999999999</v>
      </c>
      <c r="X9" s="20">
        <v>28532.062666526741</v>
      </c>
    </row>
    <row r="10" spans="1:24" ht="12.45" x14ac:dyDescent="0.2">
      <c r="A10" s="68" t="s">
        <v>194</v>
      </c>
      <c r="B10" s="20">
        <v>22950.719783490011</v>
      </c>
      <c r="C10" s="20">
        <v>22809.629261849997</v>
      </c>
      <c r="D10" s="20">
        <v>22907.402113670003</v>
      </c>
      <c r="E10" s="20">
        <v>22977.548541660843</v>
      </c>
      <c r="F10" s="20">
        <v>22539.732451158859</v>
      </c>
      <c r="G10" s="20">
        <v>21900.417205637223</v>
      </c>
      <c r="H10" s="20">
        <v>21796.39806505898</v>
      </c>
      <c r="I10" s="20">
        <v>21998.25930830327</v>
      </c>
      <c r="J10" s="20">
        <v>21563.167268570967</v>
      </c>
      <c r="K10" s="20">
        <v>21432.966</v>
      </c>
      <c r="L10" s="20">
        <v>21843.885599535533</v>
      </c>
      <c r="M10" s="20">
        <v>22997.820730155443</v>
      </c>
      <c r="N10" s="20">
        <v>22905.658394007674</v>
      </c>
      <c r="O10" s="20">
        <v>22664.114564582578</v>
      </c>
      <c r="P10" s="20">
        <v>23487.030999999999</v>
      </c>
      <c r="Q10" s="20">
        <v>24250.203000000001</v>
      </c>
      <c r="R10" s="20">
        <v>24567.455000000002</v>
      </c>
      <c r="S10" s="20">
        <v>24946.712</v>
      </c>
      <c r="T10" s="20">
        <v>25195.200720600911</v>
      </c>
      <c r="U10" s="20">
        <v>26083.606</v>
      </c>
      <c r="V10" s="20">
        <v>26614.207999999999</v>
      </c>
      <c r="W10" s="20">
        <v>27355.359</v>
      </c>
      <c r="X10" s="20">
        <v>27715.035073646741</v>
      </c>
    </row>
    <row r="11" spans="1:24" ht="12.45" x14ac:dyDescent="0.2">
      <c r="A11" s="44" t="s">
        <v>195</v>
      </c>
      <c r="B11" s="20">
        <v>2060.844877</v>
      </c>
      <c r="C11" s="20">
        <v>2142.290814</v>
      </c>
      <c r="D11" s="20">
        <v>2542.5376679999999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3.3410766200000004</v>
      </c>
      <c r="M11" s="20">
        <v>11.779937260000002</v>
      </c>
      <c r="N11" s="20">
        <v>5.7565850599999999</v>
      </c>
      <c r="O11" s="20">
        <v>29.297597309999997</v>
      </c>
      <c r="P11" s="20">
        <v>416.62700000000001</v>
      </c>
      <c r="Q11" s="20">
        <v>472.55799999999999</v>
      </c>
      <c r="R11" s="20">
        <v>578.85199999999998</v>
      </c>
      <c r="S11" s="20">
        <v>470.13</v>
      </c>
      <c r="T11" s="20">
        <v>350.45657160000002</v>
      </c>
      <c r="U11" s="20">
        <v>273.13200000000001</v>
      </c>
      <c r="V11" s="20">
        <v>278.98500000000001</v>
      </c>
      <c r="W11" s="20">
        <v>287.23500000000001</v>
      </c>
      <c r="X11" s="20">
        <v>237.91441561000002</v>
      </c>
    </row>
    <row r="12" spans="1:24" ht="12.45" x14ac:dyDescent="0.2">
      <c r="A12" s="48" t="s">
        <v>196</v>
      </c>
      <c r="B12" s="20">
        <v>371.70986499999998</v>
      </c>
      <c r="C12" s="20">
        <v>393.80097499999999</v>
      </c>
      <c r="D12" s="20">
        <v>486.67933199999999</v>
      </c>
      <c r="E12" s="20">
        <v>480.527782</v>
      </c>
      <c r="F12" s="20">
        <v>513.57899999999995</v>
      </c>
      <c r="G12" s="20">
        <v>449.142</v>
      </c>
      <c r="H12" s="20">
        <v>423.93221265000005</v>
      </c>
      <c r="I12" s="20">
        <v>385.185</v>
      </c>
      <c r="J12" s="20">
        <v>366.95499999999998</v>
      </c>
      <c r="K12" s="20">
        <v>356.74200000000002</v>
      </c>
      <c r="L12" s="20">
        <v>340.74661419</v>
      </c>
      <c r="M12" s="20">
        <v>299.56350814999996</v>
      </c>
      <c r="N12" s="20">
        <v>298.51851635000003</v>
      </c>
      <c r="O12" s="20">
        <v>337.67693823999997</v>
      </c>
      <c r="P12" s="20">
        <v>77.97</v>
      </c>
      <c r="Q12" s="20">
        <v>123.072</v>
      </c>
      <c r="R12" s="20">
        <v>182.83099999999999</v>
      </c>
      <c r="S12" s="20">
        <v>134.36799999999999</v>
      </c>
      <c r="T12" s="20">
        <v>175.01188708000001</v>
      </c>
      <c r="U12" s="20">
        <v>198.43799999999999</v>
      </c>
      <c r="V12" s="20">
        <v>201.84299999999999</v>
      </c>
      <c r="W12" s="20">
        <v>205.13900000000001</v>
      </c>
      <c r="X12" s="20">
        <v>156.25121934999999</v>
      </c>
    </row>
    <row r="13" spans="1:24" ht="12.45" x14ac:dyDescent="0.2">
      <c r="A13" s="46" t="s">
        <v>197</v>
      </c>
      <c r="B13" s="20">
        <v>409.83400399999999</v>
      </c>
      <c r="C13" s="20">
        <v>386.74390999999997</v>
      </c>
      <c r="D13" s="20">
        <v>362.28626500000001</v>
      </c>
      <c r="E13" s="20">
        <v>337.18479300000001</v>
      </c>
      <c r="F13" s="20">
        <v>366.42399999999998</v>
      </c>
      <c r="G13" s="20">
        <v>348.697</v>
      </c>
      <c r="H13" s="20">
        <v>371.88969487656107</v>
      </c>
      <c r="I13" s="20">
        <v>354.59500000000003</v>
      </c>
      <c r="J13" s="20">
        <v>396.61900000000003</v>
      </c>
      <c r="K13" s="20">
        <v>330.63299999999998</v>
      </c>
      <c r="L13" s="20">
        <v>356.57266924124042</v>
      </c>
      <c r="M13" s="20">
        <v>424.10462925293785</v>
      </c>
      <c r="N13" s="20">
        <v>401.39598489986832</v>
      </c>
      <c r="O13" s="20">
        <v>452.88239310279323</v>
      </c>
      <c r="P13" s="20">
        <v>511.89800000000002</v>
      </c>
      <c r="Q13" s="20">
        <v>509.02</v>
      </c>
      <c r="R13" s="20">
        <v>539.42999999999995</v>
      </c>
      <c r="S13" s="20">
        <v>571.62199999999996</v>
      </c>
      <c r="T13" s="20">
        <v>554.74241555328183</v>
      </c>
      <c r="U13" s="20">
        <v>654.28599999999994</v>
      </c>
      <c r="V13" s="20">
        <v>669.10199999999998</v>
      </c>
      <c r="W13" s="20">
        <v>783.02</v>
      </c>
      <c r="X13" s="20">
        <v>752.59126529928949</v>
      </c>
    </row>
    <row r="14" spans="1:24" ht="12.45" x14ac:dyDescent="0.2">
      <c r="A14" s="48" t="s">
        <v>198</v>
      </c>
      <c r="B14" s="20">
        <v>691.03282100000001</v>
      </c>
      <c r="C14" s="20">
        <v>693.01167099999998</v>
      </c>
      <c r="D14" s="20">
        <v>635.71468000000004</v>
      </c>
      <c r="E14" s="20">
        <v>842.89442700000006</v>
      </c>
      <c r="F14" s="20">
        <v>847.27800000000002</v>
      </c>
      <c r="G14" s="20">
        <v>905.61400000000003</v>
      </c>
      <c r="H14" s="20">
        <v>933.4782984225003</v>
      </c>
      <c r="I14" s="20">
        <v>1022.244</v>
      </c>
      <c r="J14" s="20">
        <v>933.03</v>
      </c>
      <c r="K14" s="20">
        <v>1070.5999999999999</v>
      </c>
      <c r="L14" s="20">
        <v>1079.25012049</v>
      </c>
      <c r="M14" s="20">
        <v>1111.0250046799999</v>
      </c>
      <c r="N14" s="20">
        <v>1135.1770305199996</v>
      </c>
      <c r="O14" s="20">
        <v>1142.1213993100002</v>
      </c>
      <c r="P14" s="20">
        <v>1232.634</v>
      </c>
      <c r="Q14" s="20">
        <v>1245.018</v>
      </c>
      <c r="R14" s="20">
        <v>1244.336</v>
      </c>
      <c r="S14" s="20">
        <v>1230.2539999999999</v>
      </c>
      <c r="T14" s="20">
        <v>1242.6555110799998</v>
      </c>
      <c r="U14" s="20">
        <v>1286.9380000000001</v>
      </c>
      <c r="V14" s="20">
        <v>1284.213</v>
      </c>
      <c r="W14" s="20">
        <v>1256.3969999999999</v>
      </c>
      <c r="X14" s="20">
        <v>1232.4432338276633</v>
      </c>
    </row>
    <row r="15" spans="1:24" ht="12.45" x14ac:dyDescent="0.2">
      <c r="A15" s="47" t="s">
        <v>199</v>
      </c>
      <c r="B15" s="20">
        <v>83.118206999999998</v>
      </c>
      <c r="C15" s="20">
        <v>90.580286999999998</v>
      </c>
      <c r="D15" s="20">
        <v>91.891947000000002</v>
      </c>
      <c r="E15" s="20">
        <v>107.431628</v>
      </c>
      <c r="F15" s="20">
        <v>115.117</v>
      </c>
      <c r="G15" s="20">
        <v>123.393</v>
      </c>
      <c r="H15" s="20">
        <v>125.01539656</v>
      </c>
      <c r="I15" s="20">
        <v>126.794</v>
      </c>
      <c r="J15" s="20">
        <v>134.37</v>
      </c>
      <c r="K15" s="20">
        <v>125.748</v>
      </c>
      <c r="L15" s="20">
        <v>127.89949746000001</v>
      </c>
      <c r="M15" s="20">
        <v>131.52407517</v>
      </c>
      <c r="N15" s="20">
        <v>133.74432219000002</v>
      </c>
      <c r="O15" s="20">
        <v>139.17001558701983</v>
      </c>
      <c r="P15" s="20">
        <v>139.964</v>
      </c>
      <c r="Q15" s="20">
        <v>142.857</v>
      </c>
      <c r="R15" s="20">
        <v>144.95599999999999</v>
      </c>
      <c r="S15" s="20">
        <v>149.83500000000001</v>
      </c>
      <c r="T15" s="20">
        <v>151.76992278117055</v>
      </c>
      <c r="U15" s="20">
        <v>154.76599999999999</v>
      </c>
      <c r="V15" s="20">
        <v>157.376</v>
      </c>
      <c r="W15" s="20">
        <v>162.37299999999999</v>
      </c>
      <c r="X15" s="20">
        <v>163.56291464576492</v>
      </c>
    </row>
    <row r="16" spans="1:24" ht="12.45" x14ac:dyDescent="0.2">
      <c r="A16" s="44" t="s">
        <v>200</v>
      </c>
      <c r="B16" s="20">
        <v>2096.3782629999996</v>
      </c>
      <c r="C16" s="20">
        <v>2214.1374930000002</v>
      </c>
      <c r="D16" s="20">
        <v>2152.8269479999999</v>
      </c>
      <c r="E16" s="20">
        <v>2151.8392209999997</v>
      </c>
      <c r="F16" s="20">
        <v>2159.1990000000001</v>
      </c>
      <c r="G16" s="20">
        <v>1922.3979999999999</v>
      </c>
      <c r="H16" s="20">
        <v>1871.9077542061279</v>
      </c>
      <c r="I16" s="20">
        <v>1880.346</v>
      </c>
      <c r="J16" s="20">
        <v>2045.4390000000001</v>
      </c>
      <c r="K16" s="20">
        <v>2061.1010000000001</v>
      </c>
      <c r="L16" s="20">
        <v>2062.97439219527</v>
      </c>
      <c r="M16" s="20">
        <v>2060.4</v>
      </c>
      <c r="N16" s="20">
        <v>2056.927139873706</v>
      </c>
      <c r="O16" s="20">
        <v>2050.4501155198409</v>
      </c>
      <c r="P16" s="20">
        <v>2029.5050000000001</v>
      </c>
      <c r="Q16" s="20">
        <v>2008.6179999999999</v>
      </c>
      <c r="R16" s="20">
        <v>1970.818</v>
      </c>
      <c r="S16" s="20">
        <v>1958.9470000000001</v>
      </c>
      <c r="T16" s="20">
        <v>1910.6142225211895</v>
      </c>
      <c r="U16" s="20">
        <v>1895.1609999999998</v>
      </c>
      <c r="V16" s="20">
        <v>1911.6669999999999</v>
      </c>
      <c r="W16" s="20">
        <v>1936.443</v>
      </c>
      <c r="X16" s="20">
        <v>1911.0089086644</v>
      </c>
    </row>
    <row r="17" spans="1:25" ht="12.45" x14ac:dyDescent="0.2">
      <c r="A17" s="44" t="s">
        <v>50</v>
      </c>
      <c r="B17" s="20">
        <v>1727.21829</v>
      </c>
      <c r="C17" s="20">
        <v>1828.3309590000001</v>
      </c>
      <c r="D17" s="20">
        <v>1854.397592</v>
      </c>
      <c r="E17" s="20">
        <v>1646.8039699999999</v>
      </c>
      <c r="F17" s="20">
        <v>1605.7639999999999</v>
      </c>
      <c r="G17" s="20">
        <v>1812.2059999999999</v>
      </c>
      <c r="H17" s="20">
        <v>1893.2911973090186</v>
      </c>
      <c r="I17" s="20">
        <v>1877.981</v>
      </c>
      <c r="J17" s="20">
        <v>1473.8820000000001</v>
      </c>
      <c r="K17" s="20">
        <v>1282.048</v>
      </c>
      <c r="L17" s="20">
        <v>1284.0065883049469</v>
      </c>
      <c r="M17" s="20">
        <v>1170.319</v>
      </c>
      <c r="N17" s="20">
        <v>1121.7143134735084</v>
      </c>
      <c r="O17" s="20">
        <v>1034.7477650276132</v>
      </c>
      <c r="P17" s="20">
        <v>980.33600000000001</v>
      </c>
      <c r="Q17" s="20">
        <v>923.61300000000006</v>
      </c>
      <c r="R17" s="20">
        <v>892.4</v>
      </c>
      <c r="S17" s="20">
        <v>788.01400000000001</v>
      </c>
      <c r="T17" s="20">
        <v>740.76389750762064</v>
      </c>
      <c r="U17" s="20">
        <v>706.68899999999996</v>
      </c>
      <c r="V17" s="20">
        <v>678.34699999999998</v>
      </c>
      <c r="W17" s="20">
        <v>627.98299999999995</v>
      </c>
      <c r="X17" s="20">
        <v>609.06235786235152</v>
      </c>
    </row>
    <row r="18" spans="1:25" ht="12.45" x14ac:dyDescent="0.2">
      <c r="A18" s="50" t="s">
        <v>51</v>
      </c>
      <c r="B18" s="32">
        <v>42462.641037000001</v>
      </c>
      <c r="C18" s="32">
        <v>42136.013920000005</v>
      </c>
      <c r="D18" s="32">
        <v>41685.326564999996</v>
      </c>
      <c r="E18" s="32">
        <v>42149.432005999995</v>
      </c>
      <c r="F18" s="32">
        <v>41823.044999999998</v>
      </c>
      <c r="G18" s="32">
        <v>38324.438000000002</v>
      </c>
      <c r="H18" s="32">
        <v>39163.005171930425</v>
      </c>
      <c r="I18" s="32">
        <v>39165.322999999997</v>
      </c>
      <c r="J18" s="32">
        <v>37827.67</v>
      </c>
      <c r="K18" s="32">
        <v>35462.010999999999</v>
      </c>
      <c r="L18" s="32">
        <v>39263.278864363681</v>
      </c>
      <c r="M18" s="32">
        <v>40361.13030890371</v>
      </c>
      <c r="N18" s="32">
        <v>39131.01400345732</v>
      </c>
      <c r="O18" s="32">
        <v>39227.468392146831</v>
      </c>
      <c r="P18" s="32">
        <v>40617.286</v>
      </c>
      <c r="Q18" s="32">
        <v>40234.915999999997</v>
      </c>
      <c r="R18" s="32">
        <v>42074.696000000004</v>
      </c>
      <c r="S18" s="32">
        <v>41947.133999999998</v>
      </c>
      <c r="T18" s="32">
        <v>42913.765544274182</v>
      </c>
      <c r="U18" s="32">
        <v>45823.97</v>
      </c>
      <c r="V18" s="32">
        <v>46814.097000000002</v>
      </c>
      <c r="W18" s="32">
        <v>47510.103000000003</v>
      </c>
      <c r="X18" s="32">
        <v>47287.194553266207</v>
      </c>
      <c r="Y18" s="2"/>
    </row>
    <row r="19" spans="1:25" ht="12.45" x14ac:dyDescent="0.2">
      <c r="A19" s="44" t="s">
        <v>201</v>
      </c>
      <c r="B19" s="20">
        <v>44.0227</v>
      </c>
      <c r="C19" s="20">
        <v>41.620983000000003</v>
      </c>
      <c r="D19" s="20">
        <v>37.756561999999995</v>
      </c>
      <c r="E19" s="20">
        <v>36.238004999999994</v>
      </c>
      <c r="F19" s="20">
        <v>35.688000000000002</v>
      </c>
      <c r="G19" s="20">
        <v>31.611000000000001</v>
      </c>
      <c r="H19" s="20">
        <v>29.623425380000004</v>
      </c>
      <c r="I19" s="20">
        <v>26.204000000000001</v>
      </c>
      <c r="J19" s="20">
        <v>25.468</v>
      </c>
      <c r="K19" s="20">
        <v>22.818000000000001</v>
      </c>
      <c r="L19" s="20">
        <v>20.035501940000003</v>
      </c>
      <c r="M19" s="20">
        <v>20.020434089999998</v>
      </c>
      <c r="N19" s="20">
        <v>15.557391989999999</v>
      </c>
      <c r="O19" s="20">
        <v>13.99513155</v>
      </c>
      <c r="P19" s="20">
        <v>14.589</v>
      </c>
      <c r="Q19" s="20">
        <v>13.694000000000001</v>
      </c>
      <c r="R19" s="20">
        <v>14.122999999999999</v>
      </c>
      <c r="S19" s="20">
        <v>11.478999999999999</v>
      </c>
      <c r="T19" s="20">
        <v>11.957794320000001</v>
      </c>
      <c r="U19" s="20">
        <v>10.728999999999999</v>
      </c>
      <c r="V19" s="20">
        <v>10.778</v>
      </c>
      <c r="W19" s="20">
        <v>2.5289999999999999</v>
      </c>
      <c r="X19" s="20">
        <v>2.17493034</v>
      </c>
    </row>
    <row r="20" spans="1:25" ht="12.45" x14ac:dyDescent="0.2">
      <c r="A20" s="48" t="s">
        <v>202</v>
      </c>
      <c r="B20" s="20">
        <v>39104.509194999999</v>
      </c>
      <c r="C20" s="20">
        <v>38655.382261999999</v>
      </c>
      <c r="D20" s="20">
        <v>38211.869340000005</v>
      </c>
      <c r="E20" s="20">
        <v>38599.397321000004</v>
      </c>
      <c r="F20" s="20">
        <v>38146.618000000002</v>
      </c>
      <c r="G20" s="20">
        <v>35021.574999999997</v>
      </c>
      <c r="H20" s="20">
        <v>35988.817079363005</v>
      </c>
      <c r="I20" s="20">
        <v>36003.542000000001</v>
      </c>
      <c r="J20" s="20">
        <v>35048.086000000003</v>
      </c>
      <c r="K20" s="20">
        <v>32239.02</v>
      </c>
      <c r="L20" s="20">
        <v>36005.157100482218</v>
      </c>
      <c r="M20" s="20">
        <v>37073.464554942133</v>
      </c>
      <c r="N20" s="20">
        <v>35843.972707816058</v>
      </c>
      <c r="O20" s="20">
        <v>35815.3224348035</v>
      </c>
      <c r="P20" s="20">
        <v>36783.527000000002</v>
      </c>
      <c r="Q20" s="20">
        <v>36099.169000000002</v>
      </c>
      <c r="R20" s="20">
        <v>37424.85</v>
      </c>
      <c r="S20" s="20">
        <v>37664.245000000003</v>
      </c>
      <c r="T20" s="20">
        <v>38345.133419930004</v>
      </c>
      <c r="U20" s="20">
        <v>40982.425000000003</v>
      </c>
      <c r="V20" s="20">
        <v>41908.377999999997</v>
      </c>
      <c r="W20" s="20">
        <v>42541.847000000002</v>
      </c>
      <c r="X20" s="20">
        <v>42694.874815219991</v>
      </c>
    </row>
    <row r="21" spans="1:25" ht="12.45" x14ac:dyDescent="0.2">
      <c r="A21" s="67" t="s">
        <v>203</v>
      </c>
      <c r="B21" s="20">
        <v>38297.853038000001</v>
      </c>
      <c r="C21" s="20">
        <v>37884.902528999999</v>
      </c>
      <c r="D21" s="20">
        <v>37523.833117000002</v>
      </c>
      <c r="E21" s="20">
        <v>37834.727629000001</v>
      </c>
      <c r="F21" s="20">
        <v>37443.47</v>
      </c>
      <c r="G21" s="20">
        <v>34377.974999999999</v>
      </c>
      <c r="H21" s="20">
        <v>35163.253909607251</v>
      </c>
      <c r="I21" s="20">
        <v>35085.254999999997</v>
      </c>
      <c r="J21" s="20">
        <v>34314.061999999998</v>
      </c>
      <c r="K21" s="20">
        <v>31481.771000000001</v>
      </c>
      <c r="L21" s="20">
        <v>35303.628342276694</v>
      </c>
      <c r="M21" s="20">
        <v>36358.076288245298</v>
      </c>
      <c r="N21" s="20">
        <v>35283.110802096562</v>
      </c>
      <c r="O21" s="20">
        <v>35185.588308759994</v>
      </c>
      <c r="P21" s="20">
        <v>36150.451999999997</v>
      </c>
      <c r="Q21" s="20">
        <v>35439.595000000001</v>
      </c>
      <c r="R21" s="20">
        <v>35772.637000000002</v>
      </c>
      <c r="S21" s="20">
        <v>35972.154999999999</v>
      </c>
      <c r="T21" s="20">
        <v>36703.925560370008</v>
      </c>
      <c r="U21" s="20">
        <v>39013.817999999999</v>
      </c>
      <c r="V21" s="20">
        <v>40032.502</v>
      </c>
      <c r="W21" s="20">
        <v>40667.449999999997</v>
      </c>
      <c r="X21" s="20">
        <v>40844.879415069998</v>
      </c>
    </row>
    <row r="22" spans="1:25" ht="12.45" x14ac:dyDescent="0.2">
      <c r="A22" s="67" t="s">
        <v>204</v>
      </c>
      <c r="B22" s="20">
        <v>562.73174800000004</v>
      </c>
      <c r="C22" s="20">
        <v>557.05768399999999</v>
      </c>
      <c r="D22" s="20">
        <v>489.02972</v>
      </c>
      <c r="E22" s="20">
        <v>535.58426499999996</v>
      </c>
      <c r="F22" s="20">
        <v>514.10799999999995</v>
      </c>
      <c r="G22" s="20">
        <v>424.11</v>
      </c>
      <c r="H22" s="20">
        <v>644.32548342574989</v>
      </c>
      <c r="I22" s="20">
        <v>712.23699999999997</v>
      </c>
      <c r="J22" s="20">
        <v>573.74699999999996</v>
      </c>
      <c r="K22" s="20">
        <v>566.34100000000001</v>
      </c>
      <c r="L22" s="20">
        <v>550.11220628252181</v>
      </c>
      <c r="M22" s="20">
        <v>546.09203458083323</v>
      </c>
      <c r="N22" s="20">
        <v>408.79347939450003</v>
      </c>
      <c r="O22" s="20">
        <v>414.78490911349996</v>
      </c>
      <c r="P22" s="20">
        <v>399.54700000000003</v>
      </c>
      <c r="Q22" s="20">
        <v>420.25400000000002</v>
      </c>
      <c r="R22" s="20">
        <v>1421.452</v>
      </c>
      <c r="S22" s="20">
        <v>1425.1980000000001</v>
      </c>
      <c r="T22" s="20">
        <v>1411.0732289200002</v>
      </c>
      <c r="U22" s="20">
        <v>1614.306</v>
      </c>
      <c r="V22" s="20">
        <v>1616.153</v>
      </c>
      <c r="W22" s="20">
        <v>1621.7650000000001</v>
      </c>
      <c r="X22" s="20">
        <v>1606.61465359</v>
      </c>
    </row>
    <row r="23" spans="1:25" ht="12.45" x14ac:dyDescent="0.2">
      <c r="A23" s="67" t="s">
        <v>205</v>
      </c>
      <c r="B23" s="20">
        <v>243.92440999999999</v>
      </c>
      <c r="C23" s="20">
        <v>213.42204899999999</v>
      </c>
      <c r="D23" s="20">
        <v>199.00650300000001</v>
      </c>
      <c r="E23" s="20">
        <v>229.08542700000001</v>
      </c>
      <c r="F23" s="20">
        <v>189.04</v>
      </c>
      <c r="G23" s="20">
        <v>219.49</v>
      </c>
      <c r="H23" s="20">
        <v>181.23768633</v>
      </c>
      <c r="I23" s="20">
        <v>206.05</v>
      </c>
      <c r="J23" s="20">
        <v>160.27699999999999</v>
      </c>
      <c r="K23" s="20">
        <v>190.90799999999999</v>
      </c>
      <c r="L23" s="20">
        <v>151.41655192299999</v>
      </c>
      <c r="M23" s="20">
        <v>169.296232116</v>
      </c>
      <c r="N23" s="20">
        <v>152.06842632499996</v>
      </c>
      <c r="O23" s="20">
        <v>214.94921693000001</v>
      </c>
      <c r="P23" s="20">
        <v>233.52799999999999</v>
      </c>
      <c r="Q23" s="20">
        <v>239.32</v>
      </c>
      <c r="R23" s="20">
        <v>230.761</v>
      </c>
      <c r="S23" s="20">
        <v>266.892</v>
      </c>
      <c r="T23" s="20">
        <v>230.13463063999998</v>
      </c>
      <c r="U23" s="20">
        <v>354.30099999999999</v>
      </c>
      <c r="V23" s="20">
        <v>259.72300000000001</v>
      </c>
      <c r="W23" s="20">
        <v>252.63200000000001</v>
      </c>
      <c r="X23" s="20">
        <v>243.38074655999998</v>
      </c>
    </row>
    <row r="24" spans="1:25" ht="12.45" x14ac:dyDescent="0.2">
      <c r="A24" s="44" t="s">
        <v>196</v>
      </c>
      <c r="B24" s="20">
        <v>18.346426000000001</v>
      </c>
      <c r="C24" s="20">
        <v>38.995866999999997</v>
      </c>
      <c r="D24" s="20">
        <v>94.756844000000001</v>
      </c>
      <c r="E24" s="20">
        <v>155.13478899999998</v>
      </c>
      <c r="F24" s="20">
        <v>217.47200000000001</v>
      </c>
      <c r="G24" s="20">
        <v>59.067999999999998</v>
      </c>
      <c r="H24" s="20">
        <v>11.520370449999998</v>
      </c>
      <c r="I24" s="20">
        <v>36.793999999999997</v>
      </c>
      <c r="J24" s="20">
        <v>37.363</v>
      </c>
      <c r="K24" s="20">
        <v>28.111000000000001</v>
      </c>
      <c r="L24" s="20">
        <v>123.20440709</v>
      </c>
      <c r="M24" s="20">
        <v>109.75167694000002</v>
      </c>
      <c r="N24" s="20">
        <v>85.26299877999999</v>
      </c>
      <c r="O24" s="20">
        <v>211.31234540000003</v>
      </c>
      <c r="P24" s="20">
        <v>512.79100000000005</v>
      </c>
      <c r="Q24" s="20">
        <v>746.88800000000003</v>
      </c>
      <c r="R24" s="20">
        <v>1168.18</v>
      </c>
      <c r="S24" s="20">
        <v>843.42399999999998</v>
      </c>
      <c r="T24" s="20">
        <v>1132.9067433900002</v>
      </c>
      <c r="U24" s="20">
        <v>1287.9169999999999</v>
      </c>
      <c r="V24" s="20">
        <v>1308.72</v>
      </c>
      <c r="W24" s="20">
        <v>1271.069</v>
      </c>
      <c r="X24" s="20">
        <v>947.53011587999993</v>
      </c>
    </row>
    <row r="25" spans="1:25" ht="12.45" x14ac:dyDescent="0.2">
      <c r="A25" s="44" t="s">
        <v>206</v>
      </c>
      <c r="B25" s="20">
        <v>11.781643000000001</v>
      </c>
      <c r="C25" s="20">
        <v>10.269378000000001</v>
      </c>
      <c r="D25" s="20">
        <v>9.6111509999999996</v>
      </c>
      <c r="E25" s="20">
        <v>9.5492070000000009</v>
      </c>
      <c r="F25" s="20">
        <v>9.9450000000000003</v>
      </c>
      <c r="G25" s="20">
        <v>8.1820000000000004</v>
      </c>
      <c r="H25" s="20">
        <v>7.8791785000000001</v>
      </c>
      <c r="I25" s="20">
        <v>7.2519999999999998</v>
      </c>
      <c r="J25" s="20">
        <v>7.2009999999999996</v>
      </c>
      <c r="K25" s="20">
        <v>7.2759999999999998</v>
      </c>
      <c r="L25" s="20">
        <v>7.5357789499999992</v>
      </c>
      <c r="M25" s="20">
        <v>7.8680457200000005</v>
      </c>
      <c r="N25" s="20">
        <v>7.9387161300000004</v>
      </c>
      <c r="O25" s="20">
        <v>7.55678289</v>
      </c>
      <c r="P25" s="20">
        <v>7.6310000000000002</v>
      </c>
      <c r="Q25" s="20">
        <v>7.3019999999999996</v>
      </c>
      <c r="R25" s="20">
        <v>7.5410000000000004</v>
      </c>
      <c r="S25" s="20">
        <v>7.1920000000000002</v>
      </c>
      <c r="T25" s="20">
        <v>7.0134456399999996</v>
      </c>
      <c r="U25" s="20">
        <v>6.867</v>
      </c>
      <c r="V25" s="20">
        <v>6.5380000000000003</v>
      </c>
      <c r="W25" s="20">
        <v>6.4489999999999998</v>
      </c>
      <c r="X25" s="20">
        <v>5.9141518299999998</v>
      </c>
    </row>
    <row r="26" spans="1:25" ht="12.45" x14ac:dyDescent="0.2">
      <c r="A26" s="44" t="s">
        <v>207</v>
      </c>
      <c r="B26" s="20">
        <v>332.92811499999999</v>
      </c>
      <c r="C26" s="20">
        <v>378.59027500000002</v>
      </c>
      <c r="D26" s="20">
        <v>469.52924099999996</v>
      </c>
      <c r="E26" s="20">
        <v>359.893552</v>
      </c>
      <c r="F26" s="20">
        <v>351.17700000000002</v>
      </c>
      <c r="G26" s="20">
        <v>416.08600000000001</v>
      </c>
      <c r="H26" s="20">
        <v>371.82685102999994</v>
      </c>
      <c r="I26" s="20">
        <v>295.89</v>
      </c>
      <c r="J26" s="20">
        <v>243.56100000000001</v>
      </c>
      <c r="K26" s="20">
        <v>238.43199999999999</v>
      </c>
      <c r="L26" s="20">
        <v>186.10647225</v>
      </c>
      <c r="M26" s="20">
        <v>169.91851394</v>
      </c>
      <c r="N26" s="20">
        <v>153.84565425999998</v>
      </c>
      <c r="O26" s="20">
        <v>143.34206201999999</v>
      </c>
      <c r="P26" s="20">
        <v>135.006</v>
      </c>
      <c r="Q26" s="20">
        <v>122.747</v>
      </c>
      <c r="R26" s="20">
        <v>114.542</v>
      </c>
      <c r="S26" s="20">
        <v>102.509</v>
      </c>
      <c r="T26" s="20">
        <v>95.507287379999994</v>
      </c>
      <c r="U26" s="20">
        <v>88.364000000000004</v>
      </c>
      <c r="V26" s="20">
        <v>117.437</v>
      </c>
      <c r="W26" s="20">
        <v>104.998</v>
      </c>
      <c r="X26" s="20">
        <v>105.41636468999999</v>
      </c>
    </row>
    <row r="27" spans="1:25" ht="12.45" x14ac:dyDescent="0.2">
      <c r="A27" s="44" t="s">
        <v>208</v>
      </c>
      <c r="B27" s="20">
        <v>385.02013099999999</v>
      </c>
      <c r="C27" s="20">
        <v>379.00058900000005</v>
      </c>
      <c r="D27" s="20">
        <v>351.84057100000001</v>
      </c>
      <c r="E27" s="20">
        <v>397.27643499999999</v>
      </c>
      <c r="F27" s="20">
        <v>401.79700000000003</v>
      </c>
      <c r="G27" s="20">
        <v>235.696</v>
      </c>
      <c r="H27" s="20">
        <v>206.01095291400003</v>
      </c>
      <c r="I27" s="20">
        <v>224.69300000000001</v>
      </c>
      <c r="J27" s="20">
        <v>229.29400000000001</v>
      </c>
      <c r="K27" s="20">
        <v>243.672</v>
      </c>
      <c r="L27" s="20">
        <v>221.183323556</v>
      </c>
      <c r="M27" s="20">
        <v>209.272576136</v>
      </c>
      <c r="N27" s="20">
        <v>188.80844675400004</v>
      </c>
      <c r="O27" s="20">
        <v>205.32356084699998</v>
      </c>
      <c r="P27" s="20">
        <v>207.89600000000002</v>
      </c>
      <c r="Q27" s="20">
        <v>230.31399999999999</v>
      </c>
      <c r="R27" s="20">
        <v>233.59299999999999</v>
      </c>
      <c r="S27" s="20">
        <v>204.02500000000001</v>
      </c>
      <c r="T27" s="20">
        <v>223.34977082199998</v>
      </c>
      <c r="U27" s="20">
        <v>240.30500000000001</v>
      </c>
      <c r="V27" s="20">
        <v>230.261</v>
      </c>
      <c r="W27" s="20">
        <v>230.42700000000002</v>
      </c>
      <c r="X27" s="20">
        <v>226.10403991722501</v>
      </c>
    </row>
    <row r="28" spans="1:25" ht="12.45" x14ac:dyDescent="0.2">
      <c r="A28" s="50" t="s">
        <v>52</v>
      </c>
      <c r="B28" s="32">
        <v>39896.608211000006</v>
      </c>
      <c r="C28" s="32">
        <v>39503.859354</v>
      </c>
      <c r="D28" s="32">
        <v>39175.363707999997</v>
      </c>
      <c r="E28" s="32">
        <v>39557.489310000004</v>
      </c>
      <c r="F28" s="32">
        <v>39162.697</v>
      </c>
      <c r="G28" s="32">
        <v>35772.218000000001</v>
      </c>
      <c r="H28" s="32">
        <v>36615.677857637005</v>
      </c>
      <c r="I28" s="32">
        <v>36594.375</v>
      </c>
      <c r="J28" s="32">
        <v>35590.972999999998</v>
      </c>
      <c r="K28" s="32">
        <v>32779.328999999998</v>
      </c>
      <c r="L28" s="32">
        <v>36563.222584268209</v>
      </c>
      <c r="M28" s="32">
        <v>37590.29580176813</v>
      </c>
      <c r="N28" s="32">
        <v>36295.385915730054</v>
      </c>
      <c r="O28" s="32">
        <v>36396.8523175105</v>
      </c>
      <c r="P28" s="32">
        <v>37661.440000000002</v>
      </c>
      <c r="Q28" s="32">
        <v>37220.114000000001</v>
      </c>
      <c r="R28" s="32">
        <v>38962.828999999998</v>
      </c>
      <c r="S28" s="32">
        <v>38832.874000000003</v>
      </c>
      <c r="T28" s="32">
        <v>39815.868461481994</v>
      </c>
      <c r="U28" s="32">
        <v>42616.607000000004</v>
      </c>
      <c r="V28" s="32">
        <v>43582.112000000001</v>
      </c>
      <c r="W28" s="32">
        <v>44157.319000000003</v>
      </c>
      <c r="X28" s="32">
        <v>43982.01441787721</v>
      </c>
      <c r="Y28" s="2"/>
    </row>
    <row r="29" spans="1:25" ht="12.45" x14ac:dyDescent="0.2">
      <c r="A29" s="48" t="s">
        <v>53</v>
      </c>
      <c r="B29" s="20">
        <v>84.963737999999992</v>
      </c>
      <c r="C29" s="20">
        <v>76.114311000000001</v>
      </c>
      <c r="D29" s="20">
        <v>65.002684000000002</v>
      </c>
      <c r="E29" s="20">
        <v>72.675984</v>
      </c>
      <c r="F29" s="20">
        <v>72.905000000000001</v>
      </c>
      <c r="G29" s="20">
        <v>44.466999999999999</v>
      </c>
      <c r="H29" s="20">
        <v>37.759206837712078</v>
      </c>
      <c r="I29" s="20">
        <v>35.664999999999999</v>
      </c>
      <c r="J29" s="20">
        <v>0.15</v>
      </c>
      <c r="K29" s="20">
        <v>1.6E-2</v>
      </c>
      <c r="L29" s="20">
        <v>1.6479440694580953E-2</v>
      </c>
      <c r="M29" s="20">
        <v>1.6457756672933418E-2</v>
      </c>
      <c r="N29" s="20">
        <v>1.6391082745141526E-2</v>
      </c>
      <c r="O29" s="20">
        <v>1.6058789861273598E-2</v>
      </c>
      <c r="P29" s="20">
        <v>1.6E-2</v>
      </c>
      <c r="Q29" s="20">
        <v>1.6E-2</v>
      </c>
      <c r="R29" s="20">
        <v>1.6E-2</v>
      </c>
      <c r="S29" s="20">
        <v>1.6E-2</v>
      </c>
      <c r="T29" s="20">
        <v>1.6039953674423586E-2</v>
      </c>
      <c r="U29" s="20">
        <v>1.6E-2</v>
      </c>
      <c r="V29" s="20">
        <v>1.6E-2</v>
      </c>
      <c r="W29" s="20">
        <v>1.4999999999999999E-2</v>
      </c>
      <c r="X29" s="20">
        <v>2.2079498640834791E-3</v>
      </c>
    </row>
    <row r="30" spans="1:25" ht="12.45" x14ac:dyDescent="0.2">
      <c r="A30" s="48" t="s">
        <v>29</v>
      </c>
      <c r="B30" s="20">
        <v>2239.2862269999996</v>
      </c>
      <c r="C30" s="20">
        <v>2283.6595920000004</v>
      </c>
      <c r="D30" s="20">
        <v>2318.2451649999998</v>
      </c>
      <c r="E30" s="20">
        <v>2355.3267180000003</v>
      </c>
      <c r="F30" s="20">
        <v>2381.8089999999997</v>
      </c>
      <c r="G30" s="20">
        <v>2410.5729999999999</v>
      </c>
      <c r="H30" s="20">
        <v>2443.3886912446433</v>
      </c>
      <c r="I30" s="20">
        <v>2499.8339999999998</v>
      </c>
      <c r="J30" s="20">
        <v>2132.4649999999997</v>
      </c>
      <c r="K30" s="20">
        <v>2632.971</v>
      </c>
      <c r="L30" s="20">
        <v>2615.8290000000002</v>
      </c>
      <c r="M30" s="20">
        <v>2669.3368467802688</v>
      </c>
      <c r="N30" s="20">
        <v>2778.0938174599614</v>
      </c>
      <c r="O30" s="20">
        <v>2777.1103986419389</v>
      </c>
      <c r="P30" s="20">
        <v>2823.5949999999998</v>
      </c>
      <c r="Q30" s="20">
        <v>2849.4630000000002</v>
      </c>
      <c r="R30" s="20">
        <v>2872.9459999999999</v>
      </c>
      <c r="S30" s="20">
        <v>2885.41</v>
      </c>
      <c r="T30" s="20">
        <v>2888.6857429025295</v>
      </c>
      <c r="U30" s="20">
        <v>2911.4520000000002</v>
      </c>
      <c r="V30" s="20">
        <v>2928.5259999999998</v>
      </c>
      <c r="W30" s="20">
        <v>2909.6509999999998</v>
      </c>
      <c r="X30" s="20">
        <v>2924.3249361941753</v>
      </c>
    </row>
    <row r="31" spans="1:25" ht="12.45" x14ac:dyDescent="0.2">
      <c r="A31" s="44" t="s">
        <v>209</v>
      </c>
      <c r="B31" s="20">
        <v>241.782861</v>
      </c>
      <c r="C31" s="20">
        <v>272.38066300000003</v>
      </c>
      <c r="D31" s="20">
        <v>126.715008</v>
      </c>
      <c r="E31" s="20">
        <v>163.93999400000001</v>
      </c>
      <c r="F31" s="20">
        <v>205.63399999999999</v>
      </c>
      <c r="G31" s="20">
        <v>97.18</v>
      </c>
      <c r="H31" s="20">
        <v>66.17941621718478</v>
      </c>
      <c r="I31" s="20">
        <v>35.448999999999998</v>
      </c>
      <c r="J31" s="20">
        <v>104.081</v>
      </c>
      <c r="K31" s="20">
        <v>49.695</v>
      </c>
      <c r="L31" s="20">
        <v>84.210999999999999</v>
      </c>
      <c r="M31" s="20">
        <v>101.48120260383089</v>
      </c>
      <c r="N31" s="20">
        <v>57.517879174572442</v>
      </c>
      <c r="O31" s="20">
        <v>53.489617170493595</v>
      </c>
      <c r="P31" s="20">
        <v>132.23500000000001</v>
      </c>
      <c r="Q31" s="20">
        <v>165.32300000000001</v>
      </c>
      <c r="R31" s="20">
        <v>238.905</v>
      </c>
      <c r="S31" s="20">
        <v>228.834</v>
      </c>
      <c r="T31" s="20">
        <v>209.19529992669098</v>
      </c>
      <c r="U31" s="20">
        <v>295.89499999999998</v>
      </c>
      <c r="V31" s="20">
        <v>303.44299999999998</v>
      </c>
      <c r="W31" s="20">
        <v>443.11799999999999</v>
      </c>
      <c r="X31" s="20">
        <v>380.85299124323569</v>
      </c>
    </row>
    <row r="32" spans="1:25" ht="12.45" x14ac:dyDescent="0.2">
      <c r="A32" s="50" t="s">
        <v>54</v>
      </c>
      <c r="B32" s="32">
        <v>2566.0328259999997</v>
      </c>
      <c r="C32" s="32">
        <v>2632.1545660000002</v>
      </c>
      <c r="D32" s="32">
        <v>2509.962857</v>
      </c>
      <c r="E32" s="32">
        <v>2591.9426960000001</v>
      </c>
      <c r="F32" s="32">
        <v>2660.348</v>
      </c>
      <c r="G32" s="32">
        <v>2552.2199999999998</v>
      </c>
      <c r="H32" s="32">
        <v>2547.3273142995404</v>
      </c>
      <c r="I32" s="32">
        <v>2570.9479999999999</v>
      </c>
      <c r="J32" s="32">
        <v>2236.6959999999999</v>
      </c>
      <c r="K32" s="32">
        <v>2682.6819999999998</v>
      </c>
      <c r="L32" s="32">
        <v>2700.0562799902186</v>
      </c>
      <c r="M32" s="32">
        <v>2770.834507140773</v>
      </c>
      <c r="N32" s="32">
        <v>2835.628087717279</v>
      </c>
      <c r="O32" s="32">
        <v>2830.6160746022933</v>
      </c>
      <c r="P32" s="32">
        <v>2955.846</v>
      </c>
      <c r="Q32" s="32">
        <v>3014.8020000000001</v>
      </c>
      <c r="R32" s="32">
        <v>3111.8670000000002</v>
      </c>
      <c r="S32" s="32">
        <v>3114.26</v>
      </c>
      <c r="T32" s="32">
        <v>3097.8970827828948</v>
      </c>
      <c r="U32" s="32">
        <v>3207.3629999999998</v>
      </c>
      <c r="V32" s="32">
        <v>3231.9850000000001</v>
      </c>
      <c r="W32" s="32">
        <v>3352.7840000000001</v>
      </c>
      <c r="X32" s="32">
        <v>3305.1801353872747</v>
      </c>
    </row>
    <row r="33" spans="1:24" ht="12.45" x14ac:dyDescent="0.2">
      <c r="A33" s="50" t="s">
        <v>55</v>
      </c>
      <c r="B33" s="32">
        <v>42462.641037000001</v>
      </c>
      <c r="C33" s="32">
        <v>42136.013920000005</v>
      </c>
      <c r="D33" s="32">
        <v>41685.326564999996</v>
      </c>
      <c r="E33" s="32">
        <v>42149.432005999995</v>
      </c>
      <c r="F33" s="32">
        <v>41823.044999999998</v>
      </c>
      <c r="G33" s="32">
        <v>38324.438000000002</v>
      </c>
      <c r="H33" s="32">
        <v>39163.005171936544</v>
      </c>
      <c r="I33" s="32">
        <v>39165.322999999997</v>
      </c>
      <c r="J33" s="32">
        <v>37827.669000000002</v>
      </c>
      <c r="K33" s="32">
        <v>35462.010999999999</v>
      </c>
      <c r="L33" s="32">
        <v>39263.278864258427</v>
      </c>
      <c r="M33" s="32">
        <v>40361.130308908905</v>
      </c>
      <c r="N33" s="32">
        <v>39131.014003447322</v>
      </c>
      <c r="O33" s="32">
        <v>39227.468392112794</v>
      </c>
      <c r="P33" s="32">
        <v>40617.286</v>
      </c>
      <c r="Q33" s="32">
        <v>40234.915999999997</v>
      </c>
      <c r="R33" s="32">
        <v>42074.696000000004</v>
      </c>
      <c r="S33" s="32">
        <v>41947.133999999998</v>
      </c>
      <c r="T33" s="32">
        <v>42913.76554426489</v>
      </c>
      <c r="U33" s="32">
        <v>45823.97</v>
      </c>
      <c r="V33" s="32">
        <v>46814.097000000002</v>
      </c>
      <c r="W33" s="32">
        <v>47510.103000000003</v>
      </c>
      <c r="X33" s="32">
        <v>47287.19455326449</v>
      </c>
    </row>
    <row r="34" spans="1:24" x14ac:dyDescent="0.25">
      <c r="X34" s="2"/>
    </row>
  </sheetData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22"/>
  <sheetViews>
    <sheetView showGridLines="0" zoomScale="90" zoomScaleNormal="90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Q3" sqref="Q3"/>
    </sheetView>
  </sheetViews>
  <sheetFormatPr baseColWidth="10" defaultColWidth="11.5" defaultRowHeight="12.45" outlineLevelCol="1" x14ac:dyDescent="0.2"/>
  <cols>
    <col min="1" max="1" width="55.875" style="3" customWidth="1"/>
    <col min="2" max="8" width="13.125" style="3" hidden="1" customWidth="1"/>
    <col min="9" max="9" width="13.125" style="3" hidden="1" customWidth="1" collapsed="1"/>
    <col min="10" max="12" width="13.125" style="3" hidden="1" customWidth="1"/>
    <col min="13" max="13" width="13.125" style="3" hidden="1" customWidth="1" collapsed="1"/>
    <col min="14" max="16" width="13.125" style="3" hidden="1" customWidth="1"/>
    <col min="17" max="17" width="13.125" style="3" customWidth="1" collapsed="1"/>
    <col min="18" max="20" width="13.125" style="3" hidden="1" customWidth="1" outlineLevel="1"/>
    <col min="21" max="21" width="13.125" style="3" bestFit="1" customWidth="1" collapsed="1"/>
    <col min="22" max="24" width="13.125" style="3" hidden="1" customWidth="1" outlineLevel="1" collapsed="1"/>
    <col min="25" max="25" width="13.125" style="3" bestFit="1" customWidth="1" collapsed="1"/>
    <col min="26" max="28" width="13.125" style="3" hidden="1" customWidth="1" outlineLevel="1" collapsed="1"/>
    <col min="29" max="29" width="13.125" style="3" bestFit="1" customWidth="1" collapsed="1"/>
    <col min="30" max="32" width="13.125" style="3" hidden="1" customWidth="1" outlineLevel="1" collapsed="1"/>
    <col min="33" max="33" width="13.125" style="3" bestFit="1" customWidth="1" collapsed="1"/>
    <col min="34" max="36" width="13.125" style="3" hidden="1" customWidth="1" outlineLevel="1" collapsed="1"/>
    <col min="37" max="37" width="13.125" style="3" bestFit="1" customWidth="1" collapsed="1"/>
    <col min="38" max="38" width="13.125" style="3" bestFit="1" customWidth="1"/>
    <col min="39" max="39" width="12.625" style="3" bestFit="1" customWidth="1"/>
    <col min="40" max="16384" width="11.5" style="3"/>
  </cols>
  <sheetData>
    <row r="1" spans="1:39" ht="24.9" x14ac:dyDescent="0.35">
      <c r="A1" s="27" t="s">
        <v>56</v>
      </c>
    </row>
    <row r="2" spans="1:39" s="5" customFormat="1" x14ac:dyDescent="0.2">
      <c r="A2" s="152" t="s">
        <v>49</v>
      </c>
      <c r="B2" s="33">
        <v>40999</v>
      </c>
      <c r="C2" s="33">
        <v>41090</v>
      </c>
      <c r="D2" s="33">
        <v>41182</v>
      </c>
      <c r="E2" s="33">
        <v>41274</v>
      </c>
      <c r="F2" s="33">
        <v>41364</v>
      </c>
      <c r="G2" s="33">
        <v>41455</v>
      </c>
      <c r="H2" s="33">
        <v>41547</v>
      </c>
      <c r="I2" s="33">
        <v>41639</v>
      </c>
      <c r="J2" s="33">
        <v>41729</v>
      </c>
      <c r="K2" s="33">
        <v>41820</v>
      </c>
      <c r="L2" s="33">
        <v>41912</v>
      </c>
      <c r="M2" s="33">
        <v>42004</v>
      </c>
      <c r="N2" s="33">
        <v>42094</v>
      </c>
      <c r="O2" s="33">
        <v>42185</v>
      </c>
      <c r="P2" s="33">
        <v>42277</v>
      </c>
      <c r="Q2" s="39">
        <v>42369</v>
      </c>
      <c r="R2" s="33">
        <v>42460</v>
      </c>
      <c r="S2" s="33">
        <v>42551</v>
      </c>
      <c r="T2" s="33">
        <v>42643</v>
      </c>
      <c r="U2" s="39">
        <v>42735</v>
      </c>
      <c r="V2" s="39">
        <v>42825</v>
      </c>
      <c r="W2" s="39">
        <v>42916</v>
      </c>
      <c r="X2" s="39">
        <v>43008</v>
      </c>
      <c r="Y2" s="39">
        <v>43100</v>
      </c>
      <c r="Z2" s="39">
        <v>43190</v>
      </c>
      <c r="AA2" s="39">
        <v>43281</v>
      </c>
      <c r="AB2" s="39">
        <v>43373</v>
      </c>
      <c r="AC2" s="39">
        <v>43465</v>
      </c>
      <c r="AD2" s="39">
        <v>43555</v>
      </c>
      <c r="AE2" s="39">
        <v>43646</v>
      </c>
      <c r="AF2" s="39">
        <v>43738</v>
      </c>
      <c r="AG2" s="39">
        <v>43830</v>
      </c>
      <c r="AH2" s="39">
        <v>43921</v>
      </c>
      <c r="AI2" s="39">
        <v>44012</v>
      </c>
      <c r="AJ2" s="39">
        <v>44104</v>
      </c>
      <c r="AK2" s="39">
        <v>44196</v>
      </c>
      <c r="AL2" s="39">
        <v>44286</v>
      </c>
    </row>
    <row r="3" spans="1:39" ht="15.05" customHeight="1" x14ac:dyDescent="0.2">
      <c r="A3" s="29" t="s">
        <v>57</v>
      </c>
      <c r="B3" s="32">
        <v>29752</v>
      </c>
      <c r="C3" s="32">
        <v>30214.64809468191</v>
      </c>
      <c r="D3" s="32">
        <v>28968.699690397505</v>
      </c>
      <c r="E3" s="32">
        <v>29105</v>
      </c>
      <c r="F3" s="32">
        <v>28830.380039983844</v>
      </c>
      <c r="G3" s="32">
        <v>28970.992589288911</v>
      </c>
      <c r="H3" s="32">
        <v>28520.135135581251</v>
      </c>
      <c r="I3" s="32">
        <v>29357.776285242009</v>
      </c>
      <c r="J3" s="32">
        <v>30024.120763626506</v>
      </c>
      <c r="K3" s="32">
        <v>30273.383859711008</v>
      </c>
      <c r="L3" s="32">
        <v>30522.036886166999</v>
      </c>
      <c r="M3" s="32">
        <v>29863.6759377085</v>
      </c>
      <c r="N3" s="32">
        <v>29315.826844259995</v>
      </c>
      <c r="O3" s="32">
        <v>29596.054741960001</v>
      </c>
      <c r="P3" s="32">
        <v>28727.089915140001</v>
      </c>
      <c r="Q3" s="32">
        <v>29075.05395292</v>
      </c>
      <c r="R3" s="32">
        <v>28725.440610770012</v>
      </c>
      <c r="S3" s="32">
        <v>29451.951776700003</v>
      </c>
      <c r="T3" s="32">
        <v>29427.743411650001</v>
      </c>
      <c r="U3" s="32">
        <v>29557.641459529994</v>
      </c>
      <c r="V3" s="32">
        <v>29448.309431050002</v>
      </c>
      <c r="W3" s="32">
        <v>28703.338700809989</v>
      </c>
      <c r="X3" s="32">
        <v>27891.631156909993</v>
      </c>
      <c r="Y3" s="32">
        <v>28328.384143800002</v>
      </c>
      <c r="Z3" s="32">
        <v>28324.218554020001</v>
      </c>
      <c r="AA3" s="32">
        <v>29516.824356400004</v>
      </c>
      <c r="AB3" s="32">
        <v>29306.794144</v>
      </c>
      <c r="AC3" s="32">
        <v>29628.272434669991</v>
      </c>
      <c r="AD3" s="32">
        <v>29988.132563269995</v>
      </c>
      <c r="AE3" s="32">
        <v>30970.663584510003</v>
      </c>
      <c r="AF3" s="32">
        <v>30718.459528420004</v>
      </c>
      <c r="AG3" s="32">
        <v>30899.74825184001</v>
      </c>
      <c r="AH3" s="32">
        <v>30990.156106609997</v>
      </c>
      <c r="AI3" s="32">
        <v>32523.631499690004</v>
      </c>
      <c r="AJ3" s="32">
        <v>32954.753565140003</v>
      </c>
      <c r="AK3" s="32">
        <v>33658.206682300006</v>
      </c>
      <c r="AL3" s="32">
        <v>34409.45246375</v>
      </c>
    </row>
    <row r="4" spans="1:39" ht="15.05" customHeight="1" x14ac:dyDescent="0.2">
      <c r="A4" s="29" t="s">
        <v>58</v>
      </c>
      <c r="B4" s="32">
        <v>26111</v>
      </c>
      <c r="C4" s="32">
        <v>26396.41195754191</v>
      </c>
      <c r="D4" s="32">
        <v>25154.591281217505</v>
      </c>
      <c r="E4" s="32">
        <v>25271.62055367123</v>
      </c>
      <c r="F4" s="32">
        <v>24960.559982153842</v>
      </c>
      <c r="G4" s="32">
        <v>25141.517575428912</v>
      </c>
      <c r="H4" s="32">
        <v>24664.667895921251</v>
      </c>
      <c r="I4" s="32">
        <v>25452.305764462009</v>
      </c>
      <c r="J4" s="32">
        <v>25898.983690746507</v>
      </c>
      <c r="K4" s="32">
        <v>25971.858250681009</v>
      </c>
      <c r="L4" s="32">
        <v>26115.806795507</v>
      </c>
      <c r="M4" s="32">
        <v>25432.6024796085</v>
      </c>
      <c r="N4" s="32">
        <v>24855.335244459995</v>
      </c>
      <c r="O4" s="32">
        <v>25128.053835310002</v>
      </c>
      <c r="P4" s="32">
        <v>24211.295915139999</v>
      </c>
      <c r="Q4" s="32">
        <v>24461.836952919999</v>
      </c>
      <c r="R4" s="32">
        <v>24167.603149060011</v>
      </c>
      <c r="S4" s="32">
        <v>24863.526453780003</v>
      </c>
      <c r="T4" s="32">
        <v>24734.725789040003</v>
      </c>
      <c r="U4" s="32">
        <v>24753.651276979996</v>
      </c>
      <c r="V4" s="32">
        <v>24454.163702650003</v>
      </c>
      <c r="W4" s="32">
        <v>23678.481447279992</v>
      </c>
      <c r="X4" s="32">
        <v>22874.190427199992</v>
      </c>
      <c r="Y4" s="32">
        <v>22974.667010640002</v>
      </c>
      <c r="Z4" s="32">
        <v>22860.50276209</v>
      </c>
      <c r="AA4" s="32">
        <v>23929.529276360005</v>
      </c>
      <c r="AB4" s="32">
        <v>23658.130822030002</v>
      </c>
      <c r="AC4" s="32">
        <v>24073.304818899993</v>
      </c>
      <c r="AD4" s="32">
        <v>24313.058619449996</v>
      </c>
      <c r="AE4" s="32">
        <v>25128.530674790003</v>
      </c>
      <c r="AF4" s="32">
        <v>24759.748642550003</v>
      </c>
      <c r="AG4" s="32">
        <v>24674.603011070009</v>
      </c>
      <c r="AH4" s="32">
        <v>25018.189144509997</v>
      </c>
      <c r="AI4" s="32">
        <v>26276.568436030004</v>
      </c>
      <c r="AJ4" s="32">
        <v>26530.125789680002</v>
      </c>
      <c r="AK4" s="32">
        <v>26796.335160690003</v>
      </c>
      <c r="AL4" s="32">
        <v>27226.639492770002</v>
      </c>
      <c r="AM4" s="2"/>
    </row>
    <row r="5" spans="1:39" ht="15.05" customHeight="1" x14ac:dyDescent="0.2">
      <c r="A5" s="9" t="s">
        <v>59</v>
      </c>
      <c r="B5" s="20">
        <v>771.1076747300001</v>
      </c>
      <c r="C5" s="20">
        <v>1278.2233340244998</v>
      </c>
      <c r="D5" s="20">
        <v>765.86994018799999</v>
      </c>
      <c r="E5" s="20">
        <v>895.21646579649996</v>
      </c>
      <c r="F5" s="20">
        <v>956.7519999440002</v>
      </c>
      <c r="G5" s="20">
        <v>1150.9195368199996</v>
      </c>
      <c r="H5" s="20">
        <v>889.11870348200011</v>
      </c>
      <c r="I5" s="20">
        <v>1071.6750749099997</v>
      </c>
      <c r="J5" s="20">
        <v>1784.9864972199998</v>
      </c>
      <c r="K5" s="20">
        <v>1901.6002101400006</v>
      </c>
      <c r="L5" s="20">
        <v>2301.9142068700003</v>
      </c>
      <c r="M5" s="20">
        <v>1711.0276008200001</v>
      </c>
      <c r="N5" s="20">
        <v>1438.9944276000003</v>
      </c>
      <c r="O5" s="20">
        <v>1702.2044473100002</v>
      </c>
      <c r="P5" s="20">
        <v>1252.3186043399996</v>
      </c>
      <c r="Q5" s="20">
        <v>1304.0734806800001</v>
      </c>
      <c r="R5" s="20">
        <v>1151.2929428300004</v>
      </c>
      <c r="S5" s="20">
        <v>1290.869502</v>
      </c>
      <c r="T5" s="20">
        <v>1242.45403738</v>
      </c>
      <c r="U5" s="20">
        <v>1318.9471868199998</v>
      </c>
      <c r="V5" s="20">
        <v>1260.5205387799999</v>
      </c>
      <c r="W5" s="20">
        <v>1321.7799221100001</v>
      </c>
      <c r="X5" s="20">
        <v>1194.31596496</v>
      </c>
      <c r="Y5" s="20">
        <v>1351.7002356100002</v>
      </c>
      <c r="Z5" s="20">
        <v>1333.7311931300001</v>
      </c>
      <c r="AA5" s="20">
        <v>1799.9343488800002</v>
      </c>
      <c r="AB5" s="20">
        <v>1954.2837615500002</v>
      </c>
      <c r="AC5" s="20">
        <v>1788.7228443800004</v>
      </c>
      <c r="AD5" s="20">
        <v>1903.94284834</v>
      </c>
      <c r="AE5" s="20">
        <v>2192.6468878000001</v>
      </c>
      <c r="AF5" s="20">
        <v>2191.7385239200003</v>
      </c>
      <c r="AG5" s="20">
        <v>1825.6259202300007</v>
      </c>
      <c r="AH5" s="20">
        <v>2095.6069844100002</v>
      </c>
      <c r="AI5" s="20">
        <v>2235.7138846499997</v>
      </c>
      <c r="AJ5" s="20">
        <v>2579.3820386399998</v>
      </c>
      <c r="AK5" s="20">
        <v>2309.7875731800009</v>
      </c>
      <c r="AL5" s="20">
        <v>2779.1826169199999</v>
      </c>
    </row>
    <row r="6" spans="1:39" ht="15.05" customHeight="1" x14ac:dyDescent="0.2">
      <c r="A6" s="7" t="s">
        <v>60</v>
      </c>
      <c r="B6" s="20">
        <v>24877</v>
      </c>
      <c r="C6" s="20">
        <v>24662.340623517408</v>
      </c>
      <c r="D6" s="20">
        <v>23957.241606899504</v>
      </c>
      <c r="E6" s="20">
        <v>23958.295143634728</v>
      </c>
      <c r="F6" s="20">
        <v>23590.494416379839</v>
      </c>
      <c r="G6" s="20">
        <v>23611.710108258914</v>
      </c>
      <c r="H6" s="20">
        <v>23418.599086409253</v>
      </c>
      <c r="I6" s="20">
        <v>24030.552733582012</v>
      </c>
      <c r="J6" s="20">
        <v>23764.956299906506</v>
      </c>
      <c r="K6" s="20">
        <v>23719.57983923101</v>
      </c>
      <c r="L6" s="20">
        <v>23453.642727236998</v>
      </c>
      <c r="M6" s="20">
        <v>23367.0082068185</v>
      </c>
      <c r="N6" s="20">
        <v>23061.182532829996</v>
      </c>
      <c r="O6" s="20">
        <v>23081.819949620003</v>
      </c>
      <c r="P6" s="20">
        <v>22625.3643108</v>
      </c>
      <c r="Q6" s="20">
        <v>22836.26647224</v>
      </c>
      <c r="R6" s="20">
        <v>22703.15122855001</v>
      </c>
      <c r="S6" s="20">
        <v>23268.543567980003</v>
      </c>
      <c r="T6" s="20">
        <v>23201.594744300004</v>
      </c>
      <c r="U6" s="20">
        <v>23150.644281119996</v>
      </c>
      <c r="V6" s="20">
        <v>22910.414255120002</v>
      </c>
      <c r="W6" s="20">
        <v>22356.701525169996</v>
      </c>
      <c r="X6" s="20">
        <v>21431.303462239994</v>
      </c>
      <c r="Y6" s="20">
        <v>21622.966775030003</v>
      </c>
      <c r="Z6" s="20">
        <v>21526.771568960001</v>
      </c>
      <c r="AA6" s="20">
        <v>22129.594927480004</v>
      </c>
      <c r="AB6" s="20">
        <v>21703.847060480002</v>
      </c>
      <c r="AC6" s="20">
        <v>22284.581974519991</v>
      </c>
      <c r="AD6" s="20">
        <v>22409.115771109995</v>
      </c>
      <c r="AE6" s="20">
        <v>22935.883786990002</v>
      </c>
      <c r="AF6" s="20">
        <v>22568.010118630002</v>
      </c>
      <c r="AG6" s="20">
        <v>22848.977090840006</v>
      </c>
      <c r="AH6" s="20">
        <v>22922.582160099999</v>
      </c>
      <c r="AI6" s="20">
        <v>24040.854551380005</v>
      </c>
      <c r="AJ6" s="20">
        <v>23950.743751040001</v>
      </c>
      <c r="AK6" s="20">
        <v>24486.547587510002</v>
      </c>
      <c r="AL6" s="20">
        <v>24447.456875850003</v>
      </c>
    </row>
    <row r="7" spans="1:39" ht="15.05" customHeight="1" x14ac:dyDescent="0.2">
      <c r="A7" s="9" t="s">
        <v>61</v>
      </c>
      <c r="B7" s="20">
        <v>11911.485936808003</v>
      </c>
      <c r="C7" s="20">
        <v>12146.967660152412</v>
      </c>
      <c r="D7" s="20">
        <v>11789.080836314515</v>
      </c>
      <c r="E7" s="20">
        <v>11565.706727834731</v>
      </c>
      <c r="F7" s="20">
        <v>11468.714695064833</v>
      </c>
      <c r="G7" s="20">
        <v>11694.089228955168</v>
      </c>
      <c r="H7" s="20">
        <v>11389.309962745499</v>
      </c>
      <c r="I7" s="20">
        <v>11557.562042972002</v>
      </c>
      <c r="J7" s="20">
        <v>11304.273871846501</v>
      </c>
      <c r="K7" s="20">
        <v>11851.064281081002</v>
      </c>
      <c r="L7" s="20">
        <v>11714.610590007</v>
      </c>
      <c r="M7" s="20">
        <v>12319.599592198503</v>
      </c>
      <c r="N7" s="20">
        <v>12498.58512003</v>
      </c>
      <c r="O7" s="20">
        <v>12836.853709909999</v>
      </c>
      <c r="P7" s="20">
        <v>12841.186567200002</v>
      </c>
      <c r="Q7" s="20">
        <v>13203.50415343</v>
      </c>
      <c r="R7" s="20">
        <v>13279.745625939999</v>
      </c>
      <c r="S7" s="20">
        <v>13922.567231250001</v>
      </c>
      <c r="T7" s="20">
        <v>13985.812549310001</v>
      </c>
      <c r="U7" s="20">
        <v>14674.42298806</v>
      </c>
      <c r="V7" s="20">
        <v>14984.449363910002</v>
      </c>
      <c r="W7" s="20">
        <v>15343.158920630001</v>
      </c>
      <c r="X7" s="20">
        <v>15145.09899558</v>
      </c>
      <c r="Y7" s="20">
        <v>15587.992869340003</v>
      </c>
      <c r="Z7" s="20">
        <v>15619.583975449996</v>
      </c>
      <c r="AA7" s="20">
        <v>16112.45147548</v>
      </c>
      <c r="AB7" s="20">
        <v>15880.358910170002</v>
      </c>
      <c r="AC7" s="20">
        <v>16524.994946259998</v>
      </c>
      <c r="AD7" s="20">
        <v>16629.379913499997</v>
      </c>
      <c r="AE7" s="20">
        <v>17336.721356140002</v>
      </c>
      <c r="AF7" s="20">
        <v>17379.940713770004</v>
      </c>
      <c r="AG7" s="20">
        <v>18065.920045249997</v>
      </c>
      <c r="AH7" s="20">
        <v>18559.412112919999</v>
      </c>
      <c r="AI7" s="20">
        <v>19873.910828529999</v>
      </c>
      <c r="AJ7" s="20">
        <v>20026.284193700001</v>
      </c>
      <c r="AK7" s="20">
        <v>20842.443676499999</v>
      </c>
      <c r="AL7" s="20">
        <v>21092.01914054</v>
      </c>
    </row>
    <row r="8" spans="1:39" ht="15.05" customHeight="1" x14ac:dyDescent="0.2">
      <c r="A8" s="7" t="s">
        <v>62</v>
      </c>
      <c r="B8" s="20">
        <v>12572</v>
      </c>
      <c r="C8" s="20">
        <v>12195.731457744994</v>
      </c>
      <c r="D8" s="20">
        <v>11799.931064294988</v>
      </c>
      <c r="E8" s="20">
        <v>12009.360587989997</v>
      </c>
      <c r="F8" s="20">
        <v>11768.054007515004</v>
      </c>
      <c r="G8" s="20">
        <v>11604.470500563744</v>
      </c>
      <c r="H8" s="20">
        <v>11689.648514253757</v>
      </c>
      <c r="I8" s="20">
        <v>12161.811462390011</v>
      </c>
      <c r="J8" s="20">
        <v>12101.850277100004</v>
      </c>
      <c r="K8" s="20">
        <v>11643.080268160007</v>
      </c>
      <c r="L8" s="20">
        <v>11513.46684033</v>
      </c>
      <c r="M8" s="20">
        <v>10938.828957789998</v>
      </c>
      <c r="N8" s="20">
        <v>10495.317495919995</v>
      </c>
      <c r="O8" s="20">
        <v>10086.682121850004</v>
      </c>
      <c r="P8" s="20">
        <v>9578.0472334299957</v>
      </c>
      <c r="Q8" s="20">
        <v>9391.1805479000013</v>
      </c>
      <c r="R8" s="20">
        <v>9208.8970077600079</v>
      </c>
      <c r="S8" s="20">
        <v>8960.6566406300008</v>
      </c>
      <c r="T8" s="20">
        <v>8789.1794330400007</v>
      </c>
      <c r="U8" s="20">
        <v>8267.2364887399945</v>
      </c>
      <c r="V8" s="20">
        <v>7602.3098875200021</v>
      </c>
      <c r="W8" s="20">
        <v>6880.1005100299944</v>
      </c>
      <c r="X8" s="20">
        <v>6222.3742304499929</v>
      </c>
      <c r="Y8" s="20">
        <v>5990.5112807899995</v>
      </c>
      <c r="Z8" s="20">
        <v>5863.7246683600033</v>
      </c>
      <c r="AA8" s="20">
        <v>5977.3637692900029</v>
      </c>
      <c r="AB8" s="20">
        <v>5820.1798362800018</v>
      </c>
      <c r="AC8" s="20">
        <v>5757.586980839993</v>
      </c>
      <c r="AD8" s="20">
        <v>5778.4347760999972</v>
      </c>
      <c r="AE8" s="20">
        <v>5599.1624308499986</v>
      </c>
      <c r="AF8" s="20">
        <v>5188.069404859998</v>
      </c>
      <c r="AG8" s="20">
        <v>4783.0570455900088</v>
      </c>
      <c r="AH8" s="20">
        <v>4363.1700471800004</v>
      </c>
      <c r="AI8" s="20">
        <v>4166.9437228500065</v>
      </c>
      <c r="AJ8" s="20">
        <v>3924.4595573399993</v>
      </c>
      <c r="AK8" s="20">
        <v>3644.1039110100014</v>
      </c>
      <c r="AL8" s="20">
        <v>3355.4377353100012</v>
      </c>
    </row>
    <row r="9" spans="1:39" ht="15.05" customHeight="1" x14ac:dyDescent="0.2">
      <c r="A9" s="9" t="s">
        <v>63</v>
      </c>
      <c r="B9" s="20">
        <v>393</v>
      </c>
      <c r="C9" s="20">
        <v>319.64150561999992</v>
      </c>
      <c r="D9" s="20">
        <v>368.22970628999985</v>
      </c>
      <c r="E9" s="20">
        <v>383.22782780999995</v>
      </c>
      <c r="F9" s="20">
        <v>353.72571380000005</v>
      </c>
      <c r="G9" s="20">
        <v>313.15037874000001</v>
      </c>
      <c r="H9" s="20">
        <v>339.64060940999985</v>
      </c>
      <c r="I9" s="20">
        <v>311.17922822000003</v>
      </c>
      <c r="J9" s="20">
        <v>358.83208543000006</v>
      </c>
      <c r="K9" s="20">
        <v>225.43528998999997</v>
      </c>
      <c r="L9" s="20">
        <v>225.56529689999994</v>
      </c>
      <c r="M9" s="20">
        <v>108.57965682999996</v>
      </c>
      <c r="N9" s="20">
        <v>67.279916879999973</v>
      </c>
      <c r="O9" s="20">
        <v>158.28411785999998</v>
      </c>
      <c r="P9" s="20">
        <v>206.13051017000004</v>
      </c>
      <c r="Q9" s="20">
        <v>241.58177091000002</v>
      </c>
      <c r="R9" s="20">
        <v>214.50859485000001</v>
      </c>
      <c r="S9" s="20">
        <v>385.31969610000004</v>
      </c>
      <c r="T9" s="20">
        <v>426.60276195</v>
      </c>
      <c r="U9" s="20">
        <v>208.98480431999994</v>
      </c>
      <c r="V9" s="20">
        <v>323.65500369</v>
      </c>
      <c r="W9" s="20">
        <v>133.44209451</v>
      </c>
      <c r="X9" s="20">
        <v>63.830236210000002</v>
      </c>
      <c r="Y9" s="20">
        <v>44.462624900000016</v>
      </c>
      <c r="Z9" s="20">
        <v>43.462925150000004</v>
      </c>
      <c r="AA9" s="20">
        <v>39.77968271000001</v>
      </c>
      <c r="AB9" s="20">
        <v>3.3083140300000085</v>
      </c>
      <c r="AC9" s="20">
        <v>2.0000474200000018</v>
      </c>
      <c r="AD9" s="20">
        <v>1.3010815100000055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</row>
    <row r="10" spans="1:39" ht="15.05" customHeight="1" x14ac:dyDescent="0.2">
      <c r="A10" s="29" t="s">
        <v>64</v>
      </c>
      <c r="B10" s="32">
        <v>3641.2466796300005</v>
      </c>
      <c r="C10" s="32">
        <v>3818.2361371399998</v>
      </c>
      <c r="D10" s="32">
        <v>3814.1084091800003</v>
      </c>
      <c r="E10" s="32">
        <v>3833.4280992299996</v>
      </c>
      <c r="F10" s="32">
        <v>3869.8200578300002</v>
      </c>
      <c r="G10" s="32">
        <v>3829.4750138600002</v>
      </c>
      <c r="H10" s="32">
        <v>3855.4672396599999</v>
      </c>
      <c r="I10" s="32">
        <v>3905.4705207799998</v>
      </c>
      <c r="J10" s="32">
        <v>4125.1370728800002</v>
      </c>
      <c r="K10" s="32">
        <v>4301.5256090299999</v>
      </c>
      <c r="L10" s="32">
        <v>4406.2300906599994</v>
      </c>
      <c r="M10" s="32">
        <v>4431.0734580999997</v>
      </c>
      <c r="N10" s="32">
        <v>4460.4915997999997</v>
      </c>
      <c r="O10" s="32">
        <v>4468.0009066499997</v>
      </c>
      <c r="P10" s="32">
        <v>4515.7939999999999</v>
      </c>
      <c r="Q10" s="32">
        <v>4613.2170000000006</v>
      </c>
      <c r="R10" s="32">
        <v>4557.8374617099998</v>
      </c>
      <c r="S10" s="32">
        <v>4588.4253229199994</v>
      </c>
      <c r="T10" s="32">
        <v>4693.0176226099993</v>
      </c>
      <c r="U10" s="32">
        <v>4803.9901825500001</v>
      </c>
      <c r="V10" s="32">
        <v>4994.1457283999998</v>
      </c>
      <c r="W10" s="32">
        <v>5024.8572535299991</v>
      </c>
      <c r="X10" s="32">
        <v>5017.4407297100006</v>
      </c>
      <c r="Y10" s="32">
        <v>5353.7171331600002</v>
      </c>
      <c r="Z10" s="32">
        <v>5463.7157919300007</v>
      </c>
      <c r="AA10" s="32">
        <v>5587.2950800400004</v>
      </c>
      <c r="AB10" s="32">
        <v>5648.6633219699997</v>
      </c>
      <c r="AC10" s="32">
        <v>5554.9676157699996</v>
      </c>
      <c r="AD10" s="32">
        <v>5675.0739438199998</v>
      </c>
      <c r="AE10" s="32">
        <v>5842.1329097199996</v>
      </c>
      <c r="AF10" s="32">
        <v>5958.7108858699994</v>
      </c>
      <c r="AG10" s="32">
        <v>6225.1452407700008</v>
      </c>
      <c r="AH10" s="32">
        <v>5971.9669621000003</v>
      </c>
      <c r="AI10" s="32">
        <v>6247.0630636599999</v>
      </c>
      <c r="AJ10" s="32">
        <v>6424.6277754600005</v>
      </c>
      <c r="AK10" s="32">
        <v>6861.871521609999</v>
      </c>
      <c r="AL10" s="32">
        <v>7182.8129709799996</v>
      </c>
    </row>
    <row r="11" spans="1:39" ht="15.05" customHeight="1" x14ac:dyDescent="0.2">
      <c r="A11" s="109" t="s">
        <v>65</v>
      </c>
      <c r="B11" s="20">
        <v>1451.9165625600003</v>
      </c>
      <c r="C11" s="20">
        <v>1375.40079479</v>
      </c>
      <c r="D11" s="20">
        <v>1346.2512295600002</v>
      </c>
      <c r="E11" s="20">
        <v>1299.6343999799999</v>
      </c>
      <c r="F11" s="20">
        <v>1270.3721509899999</v>
      </c>
      <c r="G11" s="20">
        <v>1210.7886930100001</v>
      </c>
      <c r="H11" s="20">
        <v>1212.3451903499999</v>
      </c>
      <c r="I11" s="20">
        <v>1224.8771138100001</v>
      </c>
      <c r="J11" s="20">
        <v>1450.34677375</v>
      </c>
      <c r="K11" s="20">
        <v>1665.7238691799998</v>
      </c>
      <c r="L11" s="20">
        <v>1714.1456255700002</v>
      </c>
      <c r="M11" s="20">
        <v>1730.6162886500001</v>
      </c>
      <c r="N11" s="20">
        <v>1733.1161443000001</v>
      </c>
      <c r="O11" s="20">
        <v>1788.20812516</v>
      </c>
      <c r="P11" s="20">
        <v>1862.5774342700001</v>
      </c>
      <c r="Q11" s="20">
        <v>1961.58335012</v>
      </c>
      <c r="R11" s="20">
        <v>1940.7206540100001</v>
      </c>
      <c r="S11" s="20">
        <v>1986.4141180500001</v>
      </c>
      <c r="T11" s="20">
        <v>2061.5149487199997</v>
      </c>
      <c r="U11" s="20">
        <v>2172.0120774799998</v>
      </c>
      <c r="V11" s="20">
        <v>2383.16937039</v>
      </c>
      <c r="W11" s="20">
        <v>2454.3805285099997</v>
      </c>
      <c r="X11" s="20">
        <v>2467.3387611799999</v>
      </c>
      <c r="Y11" s="20">
        <v>2815.62201946</v>
      </c>
      <c r="Z11" s="20">
        <v>2950.9569291300004</v>
      </c>
      <c r="AA11" s="20">
        <v>3073.7128429900004</v>
      </c>
      <c r="AB11" s="20">
        <v>3135.7079267600002</v>
      </c>
      <c r="AC11" s="20">
        <v>3066.28379116</v>
      </c>
      <c r="AD11" s="20">
        <v>3239.2605887299997</v>
      </c>
      <c r="AE11" s="20">
        <v>3393.6110684699997</v>
      </c>
      <c r="AF11" s="20">
        <v>3504.0018390699997</v>
      </c>
      <c r="AG11" s="20">
        <v>3771.96459925</v>
      </c>
      <c r="AH11" s="20">
        <v>3596.8211281599997</v>
      </c>
      <c r="AI11" s="20">
        <v>3867.9083521500002</v>
      </c>
      <c r="AJ11" s="20">
        <v>4046.7816092400003</v>
      </c>
      <c r="AK11" s="20">
        <v>4477.0987226399993</v>
      </c>
      <c r="AL11" s="20">
        <v>4801.9143945300002</v>
      </c>
    </row>
    <row r="12" spans="1:39" ht="15.05" customHeight="1" x14ac:dyDescent="0.2">
      <c r="A12" s="124" t="s">
        <v>66</v>
      </c>
      <c r="B12" s="20">
        <v>1315.4144403800001</v>
      </c>
      <c r="C12" s="20">
        <v>1475.3339338999999</v>
      </c>
      <c r="D12" s="20">
        <v>1503.4239120100001</v>
      </c>
      <c r="E12" s="20">
        <v>1523.9373339099998</v>
      </c>
      <c r="F12" s="20">
        <v>1546.9754079100001</v>
      </c>
      <c r="G12" s="20">
        <v>1516.63131266</v>
      </c>
      <c r="H12" s="20">
        <v>1537.5683421199999</v>
      </c>
      <c r="I12" s="20">
        <v>1560.0468719100002</v>
      </c>
      <c r="J12" s="20">
        <v>1590.3150488199999</v>
      </c>
      <c r="K12" s="20">
        <v>1600.0125374400002</v>
      </c>
      <c r="L12" s="20">
        <v>1605.9180436399997</v>
      </c>
      <c r="M12" s="20">
        <v>1615.6302467800001</v>
      </c>
      <c r="N12" s="20">
        <v>1629.5587223499999</v>
      </c>
      <c r="O12" s="20">
        <v>1594.6316383999997</v>
      </c>
      <c r="P12" s="20">
        <v>1564.5923146800001</v>
      </c>
      <c r="Q12" s="20">
        <v>1555.2729831099998</v>
      </c>
      <c r="R12" s="20">
        <v>1518.34622726</v>
      </c>
      <c r="S12" s="20">
        <v>1507.1158359499998</v>
      </c>
      <c r="T12" s="20">
        <v>1499.9163283799999</v>
      </c>
      <c r="U12" s="20">
        <v>1510.8034431799997</v>
      </c>
      <c r="V12" s="20">
        <v>1516.45219881</v>
      </c>
      <c r="W12" s="20">
        <v>1502.9159832600001</v>
      </c>
      <c r="X12" s="20">
        <v>1500.45974473</v>
      </c>
      <c r="Y12" s="20">
        <v>1497.1785577299997</v>
      </c>
      <c r="Z12" s="20">
        <v>1486.1041835200003</v>
      </c>
      <c r="AA12" s="20">
        <v>1492.54320003</v>
      </c>
      <c r="AB12" s="20">
        <v>1492.1627626</v>
      </c>
      <c r="AC12" s="20">
        <v>1460.50185212</v>
      </c>
      <c r="AD12" s="20">
        <v>1460.1381255700001</v>
      </c>
      <c r="AE12" s="20">
        <v>1467.0093632200001</v>
      </c>
      <c r="AF12" s="20">
        <v>1476.1219061199999</v>
      </c>
      <c r="AG12" s="20">
        <v>1481.19136037</v>
      </c>
      <c r="AH12" s="20">
        <v>1420.11719109</v>
      </c>
      <c r="AI12" s="20">
        <v>1437.40158028</v>
      </c>
      <c r="AJ12" s="20">
        <v>1452.37935965</v>
      </c>
      <c r="AK12" s="20">
        <v>1474.7353946399999</v>
      </c>
      <c r="AL12" s="20">
        <v>1481.6553051399999</v>
      </c>
    </row>
    <row r="13" spans="1:39" ht="15.05" customHeight="1" x14ac:dyDescent="0.2">
      <c r="A13" s="109" t="s">
        <v>158</v>
      </c>
      <c r="B13" s="20">
        <v>873.91567669000005</v>
      </c>
      <c r="C13" s="20">
        <v>967.50140844999987</v>
      </c>
      <c r="D13" s="20">
        <v>964.43326761000003</v>
      </c>
      <c r="E13" s="20">
        <v>1009.85636534</v>
      </c>
      <c r="F13" s="20">
        <v>1052.47249893</v>
      </c>
      <c r="G13" s="20">
        <v>1102.0550081899999</v>
      </c>
      <c r="H13" s="20">
        <v>1105.5537071900001</v>
      </c>
      <c r="I13" s="20">
        <v>1120.54653506</v>
      </c>
      <c r="J13" s="20">
        <v>1084.4752503100001</v>
      </c>
      <c r="K13" s="20">
        <v>1035.7892024099999</v>
      </c>
      <c r="L13" s="20">
        <v>1086.1664214499999</v>
      </c>
      <c r="M13" s="20">
        <v>1084.8269226699999</v>
      </c>
      <c r="N13" s="20">
        <v>1097.8167331499999</v>
      </c>
      <c r="O13" s="20">
        <v>1085.16114309</v>
      </c>
      <c r="P13" s="20">
        <v>1088.6242510500001</v>
      </c>
      <c r="Q13" s="20">
        <v>1096.3606667700001</v>
      </c>
      <c r="R13" s="20">
        <v>1098.77058044</v>
      </c>
      <c r="S13" s="20">
        <v>1094.89536892</v>
      </c>
      <c r="T13" s="20">
        <v>1131.58634551</v>
      </c>
      <c r="U13" s="20">
        <v>1121.1746618900002</v>
      </c>
      <c r="V13" s="20">
        <v>1094.5241592</v>
      </c>
      <c r="W13" s="20">
        <v>1067.5607417599999</v>
      </c>
      <c r="X13" s="20">
        <v>1049.6422238</v>
      </c>
      <c r="Y13" s="20">
        <v>1040.91655597</v>
      </c>
      <c r="Z13" s="20">
        <v>1026.65467928</v>
      </c>
      <c r="AA13" s="20">
        <v>1021.03903702</v>
      </c>
      <c r="AB13" s="20">
        <v>1020.7926326100001</v>
      </c>
      <c r="AC13" s="20">
        <v>1028.1819724899999</v>
      </c>
      <c r="AD13" s="20">
        <v>975.67522952000002</v>
      </c>
      <c r="AE13" s="20">
        <v>981.51247803000001</v>
      </c>
      <c r="AF13" s="20">
        <v>978.58714067999995</v>
      </c>
      <c r="AG13" s="20">
        <v>971.98928115000012</v>
      </c>
      <c r="AH13" s="20">
        <v>955.0286428500001</v>
      </c>
      <c r="AI13" s="20">
        <v>941.75313123000001</v>
      </c>
      <c r="AJ13" s="20">
        <v>925.46680657000002</v>
      </c>
      <c r="AK13" s="20">
        <v>910.03740433000007</v>
      </c>
      <c r="AL13" s="20">
        <v>899.24327130999995</v>
      </c>
    </row>
    <row r="14" spans="1:39" ht="15.05" customHeight="1" x14ac:dyDescent="0.2">
      <c r="A14" s="29" t="s">
        <v>217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>
        <v>3696.69599999</v>
      </c>
      <c r="R14" s="32">
        <v>2265.6219999899999</v>
      </c>
      <c r="S14" s="32">
        <v>1095.89536892</v>
      </c>
      <c r="T14" s="32">
        <v>2473.9060000000004</v>
      </c>
      <c r="U14" s="32">
        <v>152.44900000000001</v>
      </c>
      <c r="V14" s="32">
        <v>1458.942</v>
      </c>
      <c r="W14" s="32">
        <v>2366.9789770000002</v>
      </c>
      <c r="X14" s="32">
        <v>2699.2818578000001</v>
      </c>
      <c r="Y14" s="32">
        <v>732.07206967000002</v>
      </c>
      <c r="Z14" s="32">
        <v>1660.1991332599998</v>
      </c>
      <c r="AA14" s="32">
        <v>2553.62363706</v>
      </c>
      <c r="AB14" s="32">
        <v>2187.6069444200002</v>
      </c>
      <c r="AC14" s="32">
        <v>2789.4811588100001</v>
      </c>
      <c r="AD14" s="32">
        <v>3041.4094748400003</v>
      </c>
      <c r="AE14" s="32">
        <v>1836.2465982599999</v>
      </c>
      <c r="AF14" s="32">
        <v>2885.7353262700003</v>
      </c>
      <c r="AG14" s="32">
        <v>2941.2242471</v>
      </c>
      <c r="AH14" s="32">
        <v>1426.4708136499999</v>
      </c>
      <c r="AI14" s="32">
        <v>2986.1542752700002</v>
      </c>
      <c r="AJ14" s="32">
        <v>3304.7368034600004</v>
      </c>
      <c r="AK14" s="32">
        <v>4240.0600151100007</v>
      </c>
      <c r="AL14" s="32">
        <v>3194.4641384000001</v>
      </c>
    </row>
    <row r="15" spans="1:39" ht="15.05" customHeight="1" x14ac:dyDescent="0.2">
      <c r="A15" s="29" t="s">
        <v>67</v>
      </c>
      <c r="B15" s="32">
        <v>10979</v>
      </c>
      <c r="C15" s="32">
        <v>9706</v>
      </c>
      <c r="D15" s="32">
        <v>9535.0636059599983</v>
      </c>
      <c r="E15" s="32">
        <v>9247</v>
      </c>
      <c r="F15" s="32">
        <v>9186.1856205800013</v>
      </c>
      <c r="G15" s="32">
        <v>8817.1016701999997</v>
      </c>
      <c r="H15" s="32">
        <v>8626.2757003400002</v>
      </c>
      <c r="I15" s="32">
        <v>7941.5720062999999</v>
      </c>
      <c r="J15" s="32">
        <v>7443.7709614899995</v>
      </c>
      <c r="K15" s="32">
        <v>6925.6005923199991</v>
      </c>
      <c r="L15" s="32">
        <v>6637.2328806999994</v>
      </c>
      <c r="M15" s="32">
        <v>6697.1525406899982</v>
      </c>
      <c r="N15" s="32">
        <v>5694.4806002100013</v>
      </c>
      <c r="O15" s="32">
        <v>5689.2659297100017</v>
      </c>
      <c r="P15" s="32">
        <v>5746.8582291800012</v>
      </c>
      <c r="Q15" s="32">
        <v>5633.4942730499997</v>
      </c>
      <c r="R15" s="32">
        <v>5128.29860783</v>
      </c>
      <c r="S15" s="32">
        <v>5098.38740547</v>
      </c>
      <c r="T15" s="32">
        <v>5078.5394831699996</v>
      </c>
      <c r="U15" s="32">
        <v>4628.6229071499993</v>
      </c>
      <c r="V15" s="32">
        <v>3928.6229071299995</v>
      </c>
      <c r="W15" s="32">
        <v>3654.4204618399999</v>
      </c>
      <c r="X15" s="32">
        <v>3579.4229537900001</v>
      </c>
      <c r="Y15" s="32">
        <v>3589.4229536900002</v>
      </c>
      <c r="Z15" s="32">
        <v>3589.4229536900002</v>
      </c>
      <c r="AA15" s="32">
        <v>2914.4229536900002</v>
      </c>
      <c r="AB15" s="32">
        <v>2895.42295388</v>
      </c>
      <c r="AC15" s="32">
        <v>2728.7876038700001</v>
      </c>
      <c r="AD15" s="32">
        <v>2728.7876038700001</v>
      </c>
      <c r="AE15" s="32">
        <v>2728.7876038700001</v>
      </c>
      <c r="AF15" s="32">
        <v>3724.7876038700001</v>
      </c>
      <c r="AG15" s="32">
        <v>3574.3853185799999</v>
      </c>
      <c r="AH15" s="32">
        <v>3489.8853185799999</v>
      </c>
      <c r="AI15" s="32">
        <v>3688.1308185799999</v>
      </c>
      <c r="AJ15" s="32">
        <v>3688.1308185799999</v>
      </c>
      <c r="AK15" s="32">
        <v>3688.1308185799999</v>
      </c>
      <c r="AL15" s="32">
        <v>3688.1308185799999</v>
      </c>
    </row>
    <row r="16" spans="1:39" ht="15.05" customHeight="1" x14ac:dyDescent="0.2">
      <c r="A16" s="7" t="s">
        <v>210</v>
      </c>
      <c r="B16" s="20">
        <v>7636</v>
      </c>
      <c r="C16" s="20">
        <v>7281</v>
      </c>
      <c r="D16" s="20">
        <v>7280.6603669999986</v>
      </c>
      <c r="E16" s="20">
        <v>7123.2529601000006</v>
      </c>
      <c r="F16" s="20">
        <v>7138.602543</v>
      </c>
      <c r="G16" s="20">
        <v>7038.6025430999998</v>
      </c>
      <c r="H16" s="20">
        <v>7038.6025430999998</v>
      </c>
      <c r="I16" s="20">
        <v>6706.3444780999998</v>
      </c>
      <c r="J16" s="20">
        <v>6826.3444780999998</v>
      </c>
      <c r="K16" s="20">
        <v>6526.3444780999998</v>
      </c>
      <c r="L16" s="20">
        <v>6239.1219201699996</v>
      </c>
      <c r="M16" s="20">
        <v>6442.6905406899987</v>
      </c>
      <c r="N16" s="20">
        <v>5420.8011881700013</v>
      </c>
      <c r="O16" s="20">
        <v>5420.8011881700013</v>
      </c>
      <c r="P16" s="20">
        <v>5420.8011881700013</v>
      </c>
      <c r="Q16" s="20">
        <v>5322.03018815</v>
      </c>
      <c r="R16" s="20">
        <v>4866.3240601199996</v>
      </c>
      <c r="S16" s="20">
        <v>4816.6253992499996</v>
      </c>
      <c r="T16" s="20">
        <v>4816.6253992499996</v>
      </c>
      <c r="U16" s="20">
        <v>4449.6253992499996</v>
      </c>
      <c r="V16" s="20">
        <v>3749.6253992499996</v>
      </c>
      <c r="W16" s="20">
        <v>3475.42295388</v>
      </c>
      <c r="X16" s="20">
        <v>3475.42295388</v>
      </c>
      <c r="Y16" s="20">
        <v>3475.42295388</v>
      </c>
      <c r="Z16" s="20">
        <v>3475.42295388</v>
      </c>
      <c r="AA16" s="20">
        <v>2800.42295388</v>
      </c>
      <c r="AB16" s="20">
        <v>2800.42295388</v>
      </c>
      <c r="AC16" s="20">
        <v>2633.7876038700001</v>
      </c>
      <c r="AD16" s="20">
        <v>2633.7876038700001</v>
      </c>
      <c r="AE16" s="20">
        <v>2633.7876038700001</v>
      </c>
      <c r="AF16" s="20">
        <v>3629.7876038700001</v>
      </c>
      <c r="AG16" s="20">
        <v>3479.3853185799999</v>
      </c>
      <c r="AH16" s="20">
        <v>3394.8853185799999</v>
      </c>
      <c r="AI16" s="20">
        <v>3593.1308185799999</v>
      </c>
      <c r="AJ16" s="20">
        <v>3593.1308185799999</v>
      </c>
      <c r="AK16" s="20">
        <v>3593.1308185799999</v>
      </c>
      <c r="AL16" s="20">
        <v>3593.1308185799999</v>
      </c>
    </row>
    <row r="17" spans="1:38" ht="15.05" customHeight="1" x14ac:dyDescent="0.2">
      <c r="A17" s="9" t="s">
        <v>68</v>
      </c>
      <c r="B17" s="20">
        <v>2978</v>
      </c>
      <c r="C17" s="20">
        <v>2225</v>
      </c>
      <c r="D17" s="20">
        <v>2211.4319999999998</v>
      </c>
      <c r="E17" s="20">
        <v>2092</v>
      </c>
      <c r="F17" s="20">
        <v>1927.982</v>
      </c>
      <c r="G17" s="20">
        <v>1651.95</v>
      </c>
      <c r="H17" s="20">
        <v>1408.15</v>
      </c>
      <c r="I17" s="20">
        <v>1053.134</v>
      </c>
      <c r="J17" s="20">
        <v>447.23099999999999</v>
      </c>
      <c r="K17" s="20">
        <v>187.73099999999999</v>
      </c>
      <c r="L17" s="20">
        <v>187.73099999999999</v>
      </c>
      <c r="M17" s="20">
        <v>149.73099999999999</v>
      </c>
      <c r="N17" s="20">
        <v>95</v>
      </c>
      <c r="O17" s="20">
        <v>95</v>
      </c>
      <c r="P17" s="20">
        <v>95</v>
      </c>
      <c r="Q17" s="20">
        <v>95</v>
      </c>
      <c r="R17" s="20">
        <v>95</v>
      </c>
      <c r="S17" s="20">
        <v>95</v>
      </c>
      <c r="T17" s="20">
        <v>95</v>
      </c>
      <c r="U17" s="20">
        <v>95</v>
      </c>
      <c r="V17" s="20">
        <v>95</v>
      </c>
      <c r="W17" s="20">
        <v>95</v>
      </c>
      <c r="X17" s="20">
        <v>95</v>
      </c>
      <c r="Y17" s="20">
        <v>95</v>
      </c>
      <c r="Z17" s="20">
        <v>95</v>
      </c>
      <c r="AA17" s="20">
        <v>95</v>
      </c>
      <c r="AB17" s="20">
        <v>95</v>
      </c>
      <c r="AC17" s="20">
        <v>95</v>
      </c>
      <c r="AD17" s="20">
        <v>95</v>
      </c>
      <c r="AE17" s="20">
        <v>95</v>
      </c>
      <c r="AF17" s="20">
        <v>95</v>
      </c>
      <c r="AG17" s="20">
        <v>95</v>
      </c>
      <c r="AH17" s="20">
        <v>95</v>
      </c>
      <c r="AI17" s="20">
        <v>95</v>
      </c>
      <c r="AJ17" s="20">
        <v>95</v>
      </c>
      <c r="AK17" s="20">
        <v>95</v>
      </c>
      <c r="AL17" s="20">
        <v>95</v>
      </c>
    </row>
    <row r="18" spans="1:38" ht="15.05" customHeight="1" x14ac:dyDescent="0.2">
      <c r="A18" s="7" t="s">
        <v>69</v>
      </c>
      <c r="B18" s="20">
        <v>365</v>
      </c>
      <c r="C18" s="20">
        <v>200</v>
      </c>
      <c r="D18" s="20">
        <v>42.971238960000001</v>
      </c>
      <c r="E18" s="20">
        <v>31.170158620000002</v>
      </c>
      <c r="F18" s="20">
        <v>119.60107757999999</v>
      </c>
      <c r="G18" s="20">
        <v>126.54912709999996</v>
      </c>
      <c r="H18" s="20">
        <v>179.52315723999996</v>
      </c>
      <c r="I18" s="20">
        <v>182.09352820000001</v>
      </c>
      <c r="J18" s="20">
        <v>170.19548338999999</v>
      </c>
      <c r="K18" s="20">
        <v>211.52511421999998</v>
      </c>
      <c r="L18" s="20">
        <v>210.37996053000001</v>
      </c>
      <c r="M18" s="20">
        <v>104.73099999999999</v>
      </c>
      <c r="N18" s="20">
        <v>178.67941203999999</v>
      </c>
      <c r="O18" s="20">
        <v>173.46474153999998</v>
      </c>
      <c r="P18" s="20">
        <v>231.05704100999998</v>
      </c>
      <c r="Q18" s="20">
        <v>216.46408490000002</v>
      </c>
      <c r="R18" s="20">
        <v>166.97454771000002</v>
      </c>
      <c r="S18" s="20">
        <v>186.76200622000002</v>
      </c>
      <c r="T18" s="20">
        <v>166.91408391999997</v>
      </c>
      <c r="U18" s="20">
        <v>83.997507900000016</v>
      </c>
      <c r="V18" s="20">
        <v>83.997507879999986</v>
      </c>
      <c r="W18" s="20">
        <v>83.997507959999993</v>
      </c>
      <c r="X18" s="20">
        <v>8.9999999099999997</v>
      </c>
      <c r="Y18" s="20">
        <v>18.999999809999998</v>
      </c>
      <c r="Z18" s="20">
        <v>18.999999809999998</v>
      </c>
      <c r="AA18" s="20">
        <v>18.999999809999998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</row>
    <row r="19" spans="1:38" ht="15.05" customHeight="1" x14ac:dyDescent="0.2">
      <c r="A19" s="29" t="s">
        <v>70</v>
      </c>
      <c r="B19" s="32">
        <v>41330</v>
      </c>
      <c r="C19" s="32">
        <v>39921</v>
      </c>
      <c r="D19" s="32">
        <v>38504</v>
      </c>
      <c r="E19" s="32">
        <v>38352</v>
      </c>
      <c r="F19" s="32">
        <v>38016.565660563843</v>
      </c>
      <c r="G19" s="32">
        <v>37788</v>
      </c>
      <c r="H19" s="32">
        <v>37146</v>
      </c>
      <c r="I19" s="32">
        <v>37299</v>
      </c>
      <c r="J19" s="32">
        <v>37467.891725116504</v>
      </c>
      <c r="K19" s="32">
        <v>37198.984452031007</v>
      </c>
      <c r="L19" s="32">
        <v>37159.269766867001</v>
      </c>
      <c r="M19" s="32">
        <v>36560.8284783985</v>
      </c>
      <c r="N19" s="32">
        <v>35010.307444469996</v>
      </c>
      <c r="O19" s="32">
        <v>35285.320671670001</v>
      </c>
      <c r="P19" s="32">
        <v>34473.948144320006</v>
      </c>
      <c r="Q19" s="32">
        <v>34708.54822597</v>
      </c>
      <c r="R19" s="32">
        <v>33853.739218600014</v>
      </c>
      <c r="S19" s="32">
        <v>34550.339182170006</v>
      </c>
      <c r="T19" s="32">
        <v>34506.282894820004</v>
      </c>
      <c r="U19" s="32">
        <v>34186.264366679992</v>
      </c>
      <c r="V19" s="32">
        <v>33376.932338179999</v>
      </c>
      <c r="W19" s="32">
        <v>34724.738139649984</v>
      </c>
      <c r="X19" s="32">
        <v>34170.335968499996</v>
      </c>
      <c r="Y19" s="32">
        <v>32649.879167160005</v>
      </c>
      <c r="Z19" s="32">
        <v>33573.840640970004</v>
      </c>
      <c r="AA19" s="32">
        <v>34984.870947150004</v>
      </c>
      <c r="AB19" s="32">
        <v>34389.824042300002</v>
      </c>
      <c r="AC19" s="32">
        <v>35146.541197349987</v>
      </c>
      <c r="AD19" s="32">
        <v>35758.329641979995</v>
      </c>
      <c r="AE19" s="32">
        <v>35535.697786639998</v>
      </c>
      <c r="AF19" s="32">
        <v>37328.98245856</v>
      </c>
      <c r="AG19" s="32">
        <v>37415.357817520009</v>
      </c>
      <c r="AH19" s="32">
        <v>35906.512238839998</v>
      </c>
      <c r="AI19" s="32">
        <v>39197.916593540001</v>
      </c>
      <c r="AJ19" s="32">
        <v>39947.621187180004</v>
      </c>
      <c r="AK19" s="32">
        <v>41586.397515990007</v>
      </c>
      <c r="AL19" s="32">
        <v>41292.047420729999</v>
      </c>
    </row>
    <row r="20" spans="1:38" ht="15.05" customHeight="1" x14ac:dyDescent="0.2">
      <c r="A20" s="108" t="s">
        <v>71</v>
      </c>
      <c r="B20" s="34"/>
      <c r="C20" s="34"/>
      <c r="D20" s="34"/>
      <c r="E20" s="34"/>
      <c r="F20" s="34"/>
      <c r="G20" s="34"/>
      <c r="H20" s="3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5.05" customHeight="1" x14ac:dyDescent="0.2">
      <c r="A21" s="108" t="s">
        <v>72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05" customHeight="1" x14ac:dyDescent="0.2"/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6"/>
  <sheetViews>
    <sheetView showGridLines="0" workbookViewId="0">
      <pane xSplit="4" ySplit="2" topLeftCell="Q3" activePane="bottomRight" state="frozen"/>
      <selection pane="topRight" activeCell="E1" sqref="E1"/>
      <selection pane="bottomLeft" activeCell="A3" sqref="A3"/>
      <selection pane="bottomRight" activeCell="U2" sqref="U2"/>
    </sheetView>
  </sheetViews>
  <sheetFormatPr baseColWidth="10" defaultColWidth="11.5" defaultRowHeight="12.45" outlineLevelRow="2" outlineLevelCol="1" x14ac:dyDescent="0.2"/>
  <cols>
    <col min="1" max="1" width="66" style="3" customWidth="1"/>
    <col min="2" max="4" width="12.875" style="3" hidden="1" customWidth="1" outlineLevel="1"/>
    <col min="5" max="5" width="12.875" style="3" bestFit="1" customWidth="1" collapsed="1"/>
    <col min="6" max="8" width="12.875" style="3" hidden="1" customWidth="1" outlineLevel="1"/>
    <col min="9" max="9" width="12.875" style="3" bestFit="1" customWidth="1" collapsed="1"/>
    <col min="10" max="12" width="12.875" style="3" hidden="1" customWidth="1" outlineLevel="1"/>
    <col min="13" max="13" width="12.875" style="3" bestFit="1" customWidth="1" collapsed="1"/>
    <col min="14" max="16" width="12.875" style="3" hidden="1" customWidth="1" outlineLevel="1"/>
    <col min="17" max="17" width="12.875" style="3" bestFit="1" customWidth="1" collapsed="1"/>
    <col min="18" max="20" width="12.125" style="3" hidden="1" customWidth="1" outlineLevel="1" collapsed="1"/>
    <col min="21" max="21" width="12.125" style="3" bestFit="1" customWidth="1" collapsed="1"/>
    <col min="22" max="16384" width="11.5" style="3"/>
  </cols>
  <sheetData>
    <row r="1" spans="1:21" ht="24.9" x14ac:dyDescent="0.35">
      <c r="A1" s="27" t="s">
        <v>2</v>
      </c>
      <c r="P1" s="3" t="s">
        <v>186</v>
      </c>
    </row>
    <row r="2" spans="1:21" s="5" customFormat="1" ht="32.25" customHeight="1" x14ac:dyDescent="0.2">
      <c r="A2" s="28" t="s">
        <v>0</v>
      </c>
      <c r="B2" s="4">
        <v>40999</v>
      </c>
      <c r="C2" s="4">
        <v>41090</v>
      </c>
      <c r="D2" s="4">
        <v>41182</v>
      </c>
      <c r="E2" s="4">
        <v>41274</v>
      </c>
      <c r="F2" s="4">
        <v>41364</v>
      </c>
      <c r="G2" s="4">
        <v>41455</v>
      </c>
      <c r="H2" s="4">
        <v>41547</v>
      </c>
      <c r="I2" s="4">
        <v>41639</v>
      </c>
      <c r="J2" s="4">
        <v>41729</v>
      </c>
      <c r="K2" s="4">
        <v>41820</v>
      </c>
      <c r="L2" s="4">
        <v>41912</v>
      </c>
      <c r="M2" s="4">
        <v>42004</v>
      </c>
      <c r="N2" s="4">
        <v>42094</v>
      </c>
      <c r="O2" s="4">
        <v>42185</v>
      </c>
      <c r="P2" s="4">
        <v>42277</v>
      </c>
      <c r="Q2" s="4">
        <v>42369</v>
      </c>
      <c r="R2" s="4">
        <v>42460</v>
      </c>
      <c r="S2" s="4">
        <v>42551</v>
      </c>
      <c r="T2" s="4">
        <v>42643</v>
      </c>
      <c r="U2" s="4">
        <v>42735</v>
      </c>
    </row>
    <row r="3" spans="1:21" ht="15.05" customHeight="1" outlineLevel="1" x14ac:dyDescent="0.2">
      <c r="A3" s="50" t="s">
        <v>159</v>
      </c>
      <c r="B3" s="32"/>
      <c r="C3" s="32"/>
      <c r="D3" s="32"/>
      <c r="E3" s="32">
        <v>1892.255859441</v>
      </c>
      <c r="F3" s="32">
        <v>1699.5786564210002</v>
      </c>
      <c r="G3" s="32">
        <v>1437.848616689</v>
      </c>
      <c r="H3" s="32">
        <v>1302.7009096805</v>
      </c>
      <c r="I3" s="32">
        <v>1339.3847451900001</v>
      </c>
      <c r="J3" s="32">
        <v>1360.2906366299999</v>
      </c>
      <c r="K3" s="32">
        <v>1379.7376938299999</v>
      </c>
      <c r="L3" s="32">
        <v>1350.1866253999999</v>
      </c>
      <c r="M3" s="32">
        <v>1391.1793479399998</v>
      </c>
      <c r="N3" s="32">
        <v>1521.2235495699997</v>
      </c>
      <c r="O3" s="32">
        <v>1423.6226718400001</v>
      </c>
      <c r="P3" s="32">
        <v>1234.8117374400003</v>
      </c>
      <c r="Q3" s="32">
        <v>1195.0489183800003</v>
      </c>
      <c r="R3" s="32">
        <v>1357.7014908599995</v>
      </c>
      <c r="S3" s="32">
        <v>1351.6789305599998</v>
      </c>
      <c r="T3" s="32">
        <v>1255.6956974499999</v>
      </c>
      <c r="U3" s="32">
        <v>1328.5157963199997</v>
      </c>
    </row>
    <row r="4" spans="1:21" ht="15.05" customHeight="1" outlineLevel="1" x14ac:dyDescent="0.2">
      <c r="A4" s="50" t="s">
        <v>160</v>
      </c>
      <c r="B4" s="32"/>
      <c r="C4" s="32"/>
      <c r="D4" s="32"/>
      <c r="E4" s="32">
        <v>33617.414256677512</v>
      </c>
      <c r="F4" s="32">
        <v>29054.604408807903</v>
      </c>
      <c r="G4" s="32">
        <v>28721.094862312391</v>
      </c>
      <c r="H4" s="32">
        <v>27744.62261832588</v>
      </c>
      <c r="I4" s="32">
        <v>27045.342965314991</v>
      </c>
      <c r="J4" s="32">
        <v>26492.227876142984</v>
      </c>
      <c r="K4" s="32">
        <v>26358.181981315989</v>
      </c>
      <c r="L4" s="32">
        <v>25502.805194361496</v>
      </c>
      <c r="M4" s="32">
        <v>24950.968072377491</v>
      </c>
      <c r="N4" s="32">
        <v>24386.385660600001</v>
      </c>
      <c r="O4" s="32">
        <v>24235.155772129998</v>
      </c>
      <c r="P4" s="32">
        <v>23534.677379630004</v>
      </c>
      <c r="Q4" s="32">
        <v>23226.249173730001</v>
      </c>
      <c r="R4" s="32">
        <v>23228.440967050003</v>
      </c>
      <c r="S4" s="32">
        <v>22961.488415979948</v>
      </c>
      <c r="T4" s="32">
        <v>22331.489230930041</v>
      </c>
      <c r="U4" s="32">
        <v>21677.091795219996</v>
      </c>
    </row>
    <row r="5" spans="1:21" ht="15.05" customHeight="1" outlineLevel="1" x14ac:dyDescent="0.2">
      <c r="A5" s="44" t="s">
        <v>10</v>
      </c>
      <c r="B5" s="20"/>
      <c r="C5" s="20"/>
      <c r="D5" s="20"/>
      <c r="E5" s="20">
        <v>11819.374599629995</v>
      </c>
      <c r="F5" s="20">
        <v>11551.432460030001</v>
      </c>
      <c r="G5" s="20">
        <v>11205.678796849483</v>
      </c>
      <c r="H5" s="20">
        <v>10729.011573570277</v>
      </c>
      <c r="I5" s="20">
        <v>10349.94941334</v>
      </c>
      <c r="J5" s="20">
        <v>10043.49900593</v>
      </c>
      <c r="K5" s="20">
        <v>9838.8467657399997</v>
      </c>
      <c r="L5" s="20">
        <v>9502.9242944500002</v>
      </c>
      <c r="M5" s="20">
        <v>9178.9405728199999</v>
      </c>
      <c r="N5" s="20">
        <v>8888.7444799900004</v>
      </c>
      <c r="O5" s="20">
        <v>8659.4932317400016</v>
      </c>
      <c r="P5" s="20">
        <v>8341.885443899997</v>
      </c>
      <c r="Q5" s="20">
        <v>8195.3094826100023</v>
      </c>
      <c r="R5" s="20">
        <v>8327.4490444700023</v>
      </c>
      <c r="S5" s="20">
        <v>7887.2065206599473</v>
      </c>
      <c r="T5" s="20">
        <v>7698.7957158800418</v>
      </c>
      <c r="U5" s="20">
        <v>7103.4429728299956</v>
      </c>
    </row>
    <row r="6" spans="1:21" s="5" customFormat="1" ht="15.05" customHeight="1" outlineLevel="1" x14ac:dyDescent="0.2">
      <c r="A6" s="44" t="s">
        <v>11</v>
      </c>
      <c r="B6" s="4"/>
      <c r="C6" s="4"/>
      <c r="D6" s="4"/>
      <c r="E6" s="20">
        <v>3684.1695167599974</v>
      </c>
      <c r="F6" s="20">
        <v>3664.0163292499997</v>
      </c>
      <c r="G6" s="20">
        <v>3554.9766528600003</v>
      </c>
      <c r="H6" s="20">
        <v>3719.3920218600001</v>
      </c>
      <c r="I6" s="20">
        <v>3527.9603184799998</v>
      </c>
      <c r="J6" s="20">
        <v>3455.5403651799998</v>
      </c>
      <c r="K6" s="20">
        <v>3360.3376515099999</v>
      </c>
      <c r="L6" s="20">
        <v>3256.1695215800005</v>
      </c>
      <c r="M6" s="20">
        <v>3055.4428981500009</v>
      </c>
      <c r="N6" s="20">
        <v>2945.79678444</v>
      </c>
      <c r="O6" s="20">
        <v>2817.4530818000003</v>
      </c>
      <c r="P6" s="20">
        <v>2703.1099368799996</v>
      </c>
      <c r="Q6" s="20">
        <v>2493.4709660199997</v>
      </c>
      <c r="R6" s="20">
        <v>2403.7638440500004</v>
      </c>
      <c r="S6" s="20">
        <v>1955.3587539499999</v>
      </c>
      <c r="T6" s="20">
        <v>1904.3368671199999</v>
      </c>
      <c r="U6" s="20">
        <v>1485.62351455</v>
      </c>
    </row>
    <row r="7" spans="1:21" s="5" customFormat="1" ht="15.05" customHeight="1" outlineLevel="2" x14ac:dyDescent="0.2">
      <c r="A7" s="44" t="s">
        <v>161</v>
      </c>
      <c r="B7" s="4"/>
      <c r="C7" s="4"/>
      <c r="D7" s="4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>
        <v>2373.5725040327702</v>
      </c>
      <c r="Q7" s="20">
        <v>2186.14499804975</v>
      </c>
      <c r="R7" s="20">
        <v>2113.4824004453699</v>
      </c>
      <c r="S7" s="20">
        <v>1654.3178228649699</v>
      </c>
      <c r="T7" s="20">
        <v>1609.1490540043299</v>
      </c>
      <c r="U7" s="20">
        <v>1231.9939359917989</v>
      </c>
    </row>
    <row r="8" spans="1:21" s="5" customFormat="1" ht="15.05" customHeight="1" outlineLevel="1" x14ac:dyDescent="0.2">
      <c r="A8" s="44" t="s">
        <v>12</v>
      </c>
      <c r="B8" s="4"/>
      <c r="C8" s="4"/>
      <c r="D8" s="4"/>
      <c r="E8" s="20">
        <v>926.42400462000001</v>
      </c>
      <c r="F8" s="20">
        <v>870.88849875999995</v>
      </c>
      <c r="G8" s="20">
        <v>891.15626988000008</v>
      </c>
      <c r="H8" s="20">
        <v>397.13378441000003</v>
      </c>
      <c r="I8" s="20">
        <v>371.73771458000004</v>
      </c>
      <c r="J8" s="20">
        <v>356.60388998999997</v>
      </c>
      <c r="K8" s="20">
        <v>366.97609921999998</v>
      </c>
      <c r="L8" s="20">
        <v>362.10074763</v>
      </c>
      <c r="M8" s="20">
        <v>360.82939527999997</v>
      </c>
      <c r="N8" s="20">
        <v>305.11564210000006</v>
      </c>
      <c r="O8" s="20">
        <v>294.93099060000003</v>
      </c>
      <c r="P8" s="20">
        <v>309.81905498000003</v>
      </c>
      <c r="Q8" s="20">
        <v>303.09319348000002</v>
      </c>
      <c r="R8" s="20">
        <v>287.46039177</v>
      </c>
      <c r="S8" s="20">
        <v>139.99330713000003</v>
      </c>
      <c r="T8" s="20">
        <v>152.58375341999999</v>
      </c>
      <c r="U8" s="20">
        <v>123.23604147000002</v>
      </c>
    </row>
    <row r="9" spans="1:21" s="5" customFormat="1" ht="15.05" customHeight="1" outlineLevel="2" x14ac:dyDescent="0.2">
      <c r="A9" s="44" t="s">
        <v>13</v>
      </c>
      <c r="B9" s="4"/>
      <c r="C9" s="4"/>
      <c r="D9" s="4"/>
      <c r="E9" s="20">
        <v>7208.7810782499982</v>
      </c>
      <c r="F9" s="20">
        <v>7016.527632020001</v>
      </c>
      <c r="G9" s="20">
        <v>6759.5458741094826</v>
      </c>
      <c r="H9" s="20">
        <v>6612.4857673002762</v>
      </c>
      <c r="I9" s="20">
        <v>6450.2513802800004</v>
      </c>
      <c r="J9" s="20">
        <v>6231.3547507600006</v>
      </c>
      <c r="K9" s="20">
        <v>6111.5330150099999</v>
      </c>
      <c r="L9" s="20">
        <v>5884.6540252400009</v>
      </c>
      <c r="M9" s="20">
        <v>5762.66827939</v>
      </c>
      <c r="N9" s="20">
        <v>5637.8320534499999</v>
      </c>
      <c r="O9" s="20">
        <v>5547.1091593399997</v>
      </c>
      <c r="P9" s="20">
        <v>5328.9564520399972</v>
      </c>
      <c r="Q9" s="20">
        <v>5398.7453231100017</v>
      </c>
      <c r="R9" s="20">
        <v>5636.2248086500031</v>
      </c>
      <c r="S9" s="20">
        <v>5791.8544595799467</v>
      </c>
      <c r="T9" s="20">
        <v>5641.8750953400422</v>
      </c>
      <c r="U9" s="20">
        <f>+U10+U11</f>
        <v>5494.5834168099955</v>
      </c>
    </row>
    <row r="10" spans="1:21" s="5" customFormat="1" ht="15.05" customHeight="1" outlineLevel="2" x14ac:dyDescent="0.2">
      <c r="A10" s="44" t="s">
        <v>162</v>
      </c>
      <c r="B10" s="4"/>
      <c r="C10" s="4"/>
      <c r="D10" s="4"/>
      <c r="E10" s="20">
        <v>4243.469928999999</v>
      </c>
      <c r="F10" s="20">
        <v>4277.3145415800009</v>
      </c>
      <c r="G10" s="20">
        <v>4124.0810569679825</v>
      </c>
      <c r="H10" s="20">
        <v>1879.2129399999997</v>
      </c>
      <c r="I10" s="20">
        <v>1849.1438594199997</v>
      </c>
      <c r="J10" s="20">
        <v>1930.5780722400002</v>
      </c>
      <c r="K10" s="20">
        <v>1822.0734775199996</v>
      </c>
      <c r="L10" s="20">
        <v>1650.2236644700001</v>
      </c>
      <c r="M10" s="20">
        <v>1517.0306124999997</v>
      </c>
      <c r="N10" s="20">
        <v>1668.2527436999999</v>
      </c>
      <c r="O10" s="20">
        <v>1635.7872917</v>
      </c>
      <c r="P10" s="20">
        <v>1445.3901332799999</v>
      </c>
      <c r="Q10" s="20">
        <v>1533.3311855699997</v>
      </c>
      <c r="R10" s="20">
        <v>1828.7029279599999</v>
      </c>
      <c r="S10" s="20">
        <v>1868.7690354199999</v>
      </c>
      <c r="T10" s="20">
        <v>1751.5949867000002</v>
      </c>
      <c r="U10" s="20">
        <v>1697.3418659600002</v>
      </c>
    </row>
    <row r="11" spans="1:21" s="5" customFormat="1" ht="15.05" customHeight="1" outlineLevel="1" x14ac:dyDescent="0.2">
      <c r="A11" s="44" t="s">
        <v>163</v>
      </c>
      <c r="B11" s="4"/>
      <c r="C11" s="4"/>
      <c r="D11" s="4"/>
      <c r="E11" s="20">
        <v>2965.3111492499997</v>
      </c>
      <c r="F11" s="20">
        <v>2739.2130904400001</v>
      </c>
      <c r="G11" s="20">
        <v>2635.4648171414997</v>
      </c>
      <c r="H11" s="20">
        <v>4733.2728273002767</v>
      </c>
      <c r="I11" s="20">
        <v>4601.1075208600005</v>
      </c>
      <c r="J11" s="20">
        <v>4300.7766785200001</v>
      </c>
      <c r="K11" s="20">
        <v>4289.45953749</v>
      </c>
      <c r="L11" s="20">
        <v>4234.4303607700003</v>
      </c>
      <c r="M11" s="20">
        <v>4245.6376668900002</v>
      </c>
      <c r="N11" s="20">
        <v>3969.57930975</v>
      </c>
      <c r="O11" s="20">
        <v>3911.3218676400002</v>
      </c>
      <c r="P11" s="20">
        <v>3883.5663187599976</v>
      </c>
      <c r="Q11" s="20">
        <v>3865.4141375400022</v>
      </c>
      <c r="R11" s="20">
        <v>3807.5218806900029</v>
      </c>
      <c r="S11" s="20">
        <v>3923.0854241599468</v>
      </c>
      <c r="T11" s="20">
        <v>3890.2801086400418</v>
      </c>
      <c r="U11" s="20">
        <v>3797.2415508499953</v>
      </c>
    </row>
    <row r="12" spans="1:21" s="5" customFormat="1" ht="15.05" customHeight="1" outlineLevel="1" x14ac:dyDescent="0.2">
      <c r="A12" s="44" t="s">
        <v>14</v>
      </c>
      <c r="B12" s="4"/>
      <c r="C12" s="4"/>
      <c r="D12" s="4"/>
      <c r="E12" s="20">
        <v>17389.835219370001</v>
      </c>
      <c r="F12" s="20">
        <v>17164.257333040001</v>
      </c>
      <c r="G12" s="20">
        <v>16904.079175260002</v>
      </c>
      <c r="H12" s="20">
        <v>16697.81530563</v>
      </c>
      <c r="I12" s="20">
        <v>16378.507694860002</v>
      </c>
      <c r="J12" s="20">
        <v>16111.51029274</v>
      </c>
      <c r="K12" s="20">
        <v>15913.05087904</v>
      </c>
      <c r="L12" s="20">
        <v>15702.110899349998</v>
      </c>
      <c r="M12" s="20">
        <v>15470.354761219998</v>
      </c>
      <c r="N12" s="20">
        <v>15201.491679930001</v>
      </c>
      <c r="O12" s="20">
        <v>15001.06638101</v>
      </c>
      <c r="P12" s="20">
        <v>14882.177193619998</v>
      </c>
      <c r="Q12" s="20">
        <v>14714.212902149999</v>
      </c>
      <c r="R12" s="20">
        <v>14584.502405359997</v>
      </c>
      <c r="S12" s="20">
        <v>14469.301683580003</v>
      </c>
      <c r="T12" s="20">
        <v>14315.46076964</v>
      </c>
      <c r="U12" s="20">
        <v>14258.266909810003</v>
      </c>
    </row>
    <row r="13" spans="1:21" s="5" customFormat="1" ht="15.05" customHeight="1" outlineLevel="1" x14ac:dyDescent="0.2">
      <c r="A13" s="44" t="s">
        <v>164</v>
      </c>
      <c r="B13" s="4"/>
      <c r="C13" s="4"/>
      <c r="D13" s="4"/>
      <c r="E13" s="20">
        <v>16427.687618740001</v>
      </c>
      <c r="F13" s="20">
        <v>16274.17952288</v>
      </c>
      <c r="G13" s="20">
        <v>16044.35524425</v>
      </c>
      <c r="H13" s="20">
        <v>15829.323857140002</v>
      </c>
      <c r="I13" s="20">
        <v>15574.315047580001</v>
      </c>
      <c r="J13" s="20">
        <v>15357.758255280001</v>
      </c>
      <c r="K13" s="20">
        <v>15165.16400234</v>
      </c>
      <c r="L13" s="20">
        <v>14976.614590029998</v>
      </c>
      <c r="M13" s="20">
        <v>14762.868684099998</v>
      </c>
      <c r="N13" s="20">
        <v>14532.18634765</v>
      </c>
      <c r="O13" s="20">
        <v>14333.861074669998</v>
      </c>
      <c r="P13" s="20">
        <v>14213.297380729999</v>
      </c>
      <c r="Q13" s="20">
        <v>14035.644415719999</v>
      </c>
      <c r="R13" s="20">
        <v>13900.007771939998</v>
      </c>
      <c r="S13" s="20">
        <v>13773.494684950001</v>
      </c>
      <c r="T13" s="20">
        <v>13656.29274203</v>
      </c>
      <c r="U13" s="20">
        <v>13587.549416060003</v>
      </c>
    </row>
    <row r="14" spans="1:21" s="5" customFormat="1" ht="15.05" customHeight="1" outlineLevel="1" x14ac:dyDescent="0.2">
      <c r="A14" s="44" t="s">
        <v>16</v>
      </c>
      <c r="B14" s="4"/>
      <c r="C14" s="4"/>
      <c r="D14" s="4"/>
      <c r="E14" s="20">
        <v>962.14760063000017</v>
      </c>
      <c r="F14" s="20">
        <v>890.07781016000024</v>
      </c>
      <c r="G14" s="20">
        <v>859.72393101000011</v>
      </c>
      <c r="H14" s="20">
        <v>868.49144848999958</v>
      </c>
      <c r="I14" s="20">
        <v>804.19264728000041</v>
      </c>
      <c r="J14" s="20">
        <v>753.75203745999988</v>
      </c>
      <c r="K14" s="20">
        <v>747.88687670000104</v>
      </c>
      <c r="L14" s="20">
        <v>725.49630932000002</v>
      </c>
      <c r="M14" s="20">
        <v>707.48607712</v>
      </c>
      <c r="N14" s="20">
        <v>669.30533228000002</v>
      </c>
      <c r="O14" s="20">
        <v>667.2053063400009</v>
      </c>
      <c r="P14" s="20">
        <v>668.87981288999981</v>
      </c>
      <c r="Q14" s="20">
        <v>678.56848642999989</v>
      </c>
      <c r="R14" s="20">
        <v>684.49463342000013</v>
      </c>
      <c r="S14" s="20">
        <v>695.80699863000098</v>
      </c>
      <c r="T14" s="20">
        <v>659.16802760999997</v>
      </c>
      <c r="U14" s="20">
        <v>670.71749375000002</v>
      </c>
    </row>
    <row r="15" spans="1:21" s="5" customFormat="1" ht="15.05" customHeight="1" outlineLevel="1" x14ac:dyDescent="0.2">
      <c r="A15" s="44" t="s">
        <v>17</v>
      </c>
      <c r="B15" s="4"/>
      <c r="C15" s="4"/>
      <c r="D15" s="4"/>
      <c r="E15" s="20">
        <v>4408.2044376775157</v>
      </c>
      <c r="F15" s="20">
        <v>338.91461573790366</v>
      </c>
      <c r="G15" s="20">
        <v>611.33689020290694</v>
      </c>
      <c r="H15" s="20">
        <v>317.79573912560591</v>
      </c>
      <c r="I15" s="20">
        <v>316.88585711498854</v>
      </c>
      <c r="J15" s="20">
        <v>337.21857747298418</v>
      </c>
      <c r="K15" s="20">
        <v>606.2843365359895</v>
      </c>
      <c r="L15" s="20">
        <v>297.770000561497</v>
      </c>
      <c r="M15" s="20">
        <v>301.67273833749277</v>
      </c>
      <c r="N15" s="20">
        <v>296.14950067999962</v>
      </c>
      <c r="O15" s="20">
        <v>574.59615937999661</v>
      </c>
      <c r="P15" s="20">
        <v>310.61474211000859</v>
      </c>
      <c r="Q15" s="20">
        <v>316.72678896999969</v>
      </c>
      <c r="R15" s="20">
        <v>316.48951722000311</v>
      </c>
      <c r="S15" s="20">
        <v>604.98021173999769</v>
      </c>
      <c r="T15" s="20">
        <v>317.23274540999955</v>
      </c>
      <c r="U15" s="20">
        <v>315.38191257999824</v>
      </c>
    </row>
    <row r="16" spans="1:21" ht="15.05" customHeight="1" x14ac:dyDescent="0.2">
      <c r="A16" s="29" t="s">
        <v>3</v>
      </c>
      <c r="B16" s="32">
        <v>38594.826047559494</v>
      </c>
      <c r="C16" s="32">
        <v>37831</v>
      </c>
      <c r="D16" s="32">
        <v>36607</v>
      </c>
      <c r="E16" s="32">
        <v>35509.670116118512</v>
      </c>
      <c r="F16" s="32">
        <v>30754.183065228903</v>
      </c>
      <c r="G16" s="32">
        <v>30158.943479001391</v>
      </c>
      <c r="H16" s="32">
        <v>29047.323528006382</v>
      </c>
      <c r="I16" s="32">
        <v>28384.727710504991</v>
      </c>
      <c r="J16" s="32">
        <v>27852.518512772986</v>
      </c>
      <c r="K16" s="32">
        <v>27737.919675145989</v>
      </c>
      <c r="L16" s="32">
        <v>26852.991819761497</v>
      </c>
      <c r="M16" s="32">
        <v>26342.147420317491</v>
      </c>
      <c r="N16" s="32">
        <v>25907.609210170001</v>
      </c>
      <c r="O16" s="32">
        <v>25658.778443969997</v>
      </c>
      <c r="P16" s="32">
        <v>24769.489117070003</v>
      </c>
      <c r="Q16" s="32">
        <v>24421.298092110002</v>
      </c>
      <c r="R16" s="32">
        <v>24586.142457910002</v>
      </c>
      <c r="S16" s="32">
        <v>24313.167346539947</v>
      </c>
      <c r="T16" s="32">
        <v>23587.18492838004</v>
      </c>
      <c r="U16" s="32">
        <v>23005.607591539996</v>
      </c>
    </row>
    <row r="17" spans="1:21" ht="15.05" customHeight="1" outlineLevel="1" x14ac:dyDescent="0.2">
      <c r="A17" s="44" t="s">
        <v>4</v>
      </c>
      <c r="B17" s="43"/>
      <c r="C17" s="43"/>
      <c r="D17" s="43"/>
      <c r="E17" s="20">
        <v>7551.4523932000002</v>
      </c>
      <c r="F17" s="20">
        <v>5589.3032735800007</v>
      </c>
      <c r="G17" s="20">
        <v>5831.889457180001</v>
      </c>
      <c r="H17" s="20">
        <v>5995.1002715725008</v>
      </c>
      <c r="I17" s="20">
        <v>6042.7865128099993</v>
      </c>
      <c r="J17" s="20">
        <v>6041.6602512604995</v>
      </c>
      <c r="K17" s="20">
        <v>5976.8805847984995</v>
      </c>
      <c r="L17" s="20">
        <v>5915.5952234614997</v>
      </c>
      <c r="M17" s="20">
        <v>5715.3648612699999</v>
      </c>
      <c r="N17" s="20">
        <v>5551.9484798000012</v>
      </c>
      <c r="O17" s="20">
        <v>5373.4331845100005</v>
      </c>
      <c r="P17" s="20">
        <v>5215.0289852599999</v>
      </c>
      <c r="Q17" s="20">
        <v>4918.8310350199999</v>
      </c>
      <c r="R17" s="20">
        <v>4781.5570676999996</v>
      </c>
      <c r="S17" s="20">
        <v>4169.0369378000005</v>
      </c>
      <c r="T17" s="20">
        <v>3828.9690970200004</v>
      </c>
      <c r="U17" s="20">
        <v>3205.3373672799999</v>
      </c>
    </row>
    <row r="18" spans="1:21" ht="15.05" customHeight="1" x14ac:dyDescent="0.2">
      <c r="A18" s="7" t="s">
        <v>5</v>
      </c>
      <c r="B18" s="20">
        <v>5154.7924795396739</v>
      </c>
      <c r="C18" s="20">
        <v>5136</v>
      </c>
      <c r="D18" s="20">
        <v>4958</v>
      </c>
      <c r="E18" s="20">
        <v>4623</v>
      </c>
      <c r="F18" s="20">
        <v>4341</v>
      </c>
      <c r="G18" s="20">
        <v>4329</v>
      </c>
      <c r="H18" s="20">
        <v>4126</v>
      </c>
      <c r="I18" s="20">
        <v>3932</v>
      </c>
      <c r="J18" s="20">
        <v>3848.160487329998</v>
      </c>
      <c r="K18" s="20">
        <v>3759.8072877799896</v>
      </c>
      <c r="L18" s="20">
        <v>3708.7266542305183</v>
      </c>
      <c r="M18" s="20">
        <v>3571.6174384760893</v>
      </c>
      <c r="N18" s="20">
        <v>3412.1039039999996</v>
      </c>
      <c r="O18" s="20">
        <v>3283.9696019999997</v>
      </c>
      <c r="P18" s="20">
        <v>3168.1610573645326</v>
      </c>
      <c r="Q18" s="20">
        <v>2973.1614995728883</v>
      </c>
      <c r="R18" s="20">
        <v>2900.0740976967591</v>
      </c>
      <c r="S18" s="20">
        <v>2325.9067787663303</v>
      </c>
      <c r="T18" s="20">
        <v>2042.3543070414571</v>
      </c>
      <c r="U18" s="20">
        <v>1477.7708822946674</v>
      </c>
    </row>
    <row r="19" spans="1:21" ht="15.05" customHeight="1" x14ac:dyDescent="0.2">
      <c r="A19" s="29" t="s">
        <v>6</v>
      </c>
      <c r="B19" s="32">
        <v>33440.033568019819</v>
      </c>
      <c r="C19" s="32">
        <v>32695</v>
      </c>
      <c r="D19" s="32">
        <v>31649</v>
      </c>
      <c r="E19" s="32">
        <v>26887</v>
      </c>
      <c r="F19" s="32">
        <v>26413</v>
      </c>
      <c r="G19" s="32">
        <v>25830</v>
      </c>
      <c r="H19" s="32">
        <v>24921</v>
      </c>
      <c r="I19" s="32">
        <v>24452</v>
      </c>
      <c r="J19" s="32">
        <v>24004.358025442987</v>
      </c>
      <c r="K19" s="32">
        <v>23978.112387366</v>
      </c>
      <c r="L19" s="32">
        <v>23144.261906120973</v>
      </c>
      <c r="M19" s="32">
        <v>22770.529981841402</v>
      </c>
      <c r="N19" s="32">
        <v>22495.505306170002</v>
      </c>
      <c r="O19" s="32">
        <v>22374.808841969996</v>
      </c>
      <c r="P19" s="32">
        <v>21601.328059705469</v>
      </c>
      <c r="Q19" s="32">
        <v>21448.136592537114</v>
      </c>
      <c r="R19" s="32">
        <v>21686.068360213241</v>
      </c>
      <c r="S19" s="32">
        <v>21987.260567773617</v>
      </c>
      <c r="T19" s="32">
        <v>21544.830621338584</v>
      </c>
      <c r="U19" s="32">
        <v>23005.60759154</v>
      </c>
    </row>
    <row r="20" spans="1:21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</row>
    <row r="21" spans="1:21" ht="24.9" x14ac:dyDescent="0.35">
      <c r="A21" s="27" t="s">
        <v>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32.25" customHeight="1" x14ac:dyDescent="0.2">
      <c r="A22" s="28" t="s">
        <v>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5.05" customHeight="1" x14ac:dyDescent="0.2">
      <c r="A23" s="29" t="s">
        <v>8</v>
      </c>
      <c r="B23" s="32">
        <v>1554.4241393277284</v>
      </c>
      <c r="C23" s="32">
        <v>1778</v>
      </c>
      <c r="D23" s="32">
        <v>1832</v>
      </c>
      <c r="E23" s="32">
        <v>1887</v>
      </c>
      <c r="F23" s="32">
        <v>1699</v>
      </c>
      <c r="G23" s="32">
        <v>1438</v>
      </c>
      <c r="H23" s="32">
        <v>1302</v>
      </c>
      <c r="I23" s="32">
        <v>1339</v>
      </c>
      <c r="J23" s="32">
        <v>1360.0071994599998</v>
      </c>
      <c r="K23" s="32">
        <v>1379.4542563299999</v>
      </c>
      <c r="L23" s="32">
        <v>1331.4437636999999</v>
      </c>
      <c r="M23" s="32">
        <v>1372.4607830899997</v>
      </c>
      <c r="N23" s="32">
        <v>1501.5526605572347</v>
      </c>
      <c r="O23" s="32">
        <v>1403.7380254161492</v>
      </c>
      <c r="P23" s="32">
        <v>1214.9284234000004</v>
      </c>
      <c r="Q23" s="32">
        <v>1175.1665257400002</v>
      </c>
      <c r="R23" s="32">
        <v>1337.8443931999996</v>
      </c>
      <c r="S23" s="32">
        <v>1331.8232642299997</v>
      </c>
      <c r="T23" s="32">
        <v>1235.8415195199998</v>
      </c>
      <c r="U23" s="32">
        <v>1317.9608145397897</v>
      </c>
    </row>
    <row r="24" spans="1:21" ht="15.05" customHeight="1" x14ac:dyDescent="0.2">
      <c r="A24" s="29" t="s">
        <v>9</v>
      </c>
      <c r="B24" s="32">
        <v>31886</v>
      </c>
      <c r="C24" s="32">
        <v>30917</v>
      </c>
      <c r="D24" s="32">
        <v>29816</v>
      </c>
      <c r="E24" s="32">
        <v>25000</v>
      </c>
      <c r="F24" s="32">
        <v>24714</v>
      </c>
      <c r="G24" s="32">
        <v>24392</v>
      </c>
      <c r="H24" s="32">
        <v>23619</v>
      </c>
      <c r="I24" s="32">
        <v>23113</v>
      </c>
      <c r="J24" s="32">
        <v>22644.350825982983</v>
      </c>
      <c r="K24" s="32">
        <v>22598.65813103598</v>
      </c>
      <c r="L24" s="32">
        <v>21812.818142420972</v>
      </c>
      <c r="M24" s="32">
        <v>21398.283928491401</v>
      </c>
      <c r="N24" s="32">
        <v>20993.952645276102</v>
      </c>
      <c r="O24" s="32">
        <v>20971.070816775878</v>
      </c>
      <c r="P24" s="32">
        <v>20386.399636306873</v>
      </c>
      <c r="Q24" s="32">
        <v>20272.970066797108</v>
      </c>
      <c r="R24" s="32">
        <v>20348.223967013251</v>
      </c>
      <c r="S24" s="32">
        <v>20655.437303543615</v>
      </c>
      <c r="T24" s="32">
        <v>20308.989101818584</v>
      </c>
      <c r="U24" s="32">
        <v>17002.983275615334</v>
      </c>
    </row>
    <row r="25" spans="1:21" ht="15.05" customHeight="1" x14ac:dyDescent="0.2">
      <c r="A25" s="7" t="s">
        <v>10</v>
      </c>
      <c r="B25" s="20">
        <v>14063</v>
      </c>
      <c r="C25" s="20">
        <v>12649</v>
      </c>
      <c r="D25" s="20">
        <v>11961</v>
      </c>
      <c r="E25" s="20">
        <v>7405</v>
      </c>
      <c r="F25" s="20">
        <v>7296</v>
      </c>
      <c r="G25" s="20">
        <v>6986</v>
      </c>
      <c r="H25" s="20">
        <v>6729</v>
      </c>
      <c r="I25" s="20">
        <v>6525</v>
      </c>
      <c r="J25" s="20">
        <v>6298.3244956227063</v>
      </c>
      <c r="K25" s="20">
        <v>6179.4027474772129</v>
      </c>
      <c r="L25" s="20">
        <v>5909.8724844994167</v>
      </c>
      <c r="M25" s="20">
        <v>5720.1786369931551</v>
      </c>
      <c r="N25" s="20">
        <v>5588.5448769025861</v>
      </c>
      <c r="O25" s="20">
        <v>5485.9095205808189</v>
      </c>
      <c r="P25" s="20">
        <v>5281.6115762832278</v>
      </c>
      <c r="Q25" s="20">
        <v>5327.7888304459639</v>
      </c>
      <c r="R25" s="20">
        <v>5532.0143757612223</v>
      </c>
      <c r="S25" s="20">
        <v>5666.4683119060974</v>
      </c>
      <c r="T25" s="20">
        <v>5716.6139021895915</v>
      </c>
      <c r="U25" s="20">
        <v>3385.8125086077889</v>
      </c>
    </row>
    <row r="26" spans="1:21" ht="15.05" customHeight="1" x14ac:dyDescent="0.2">
      <c r="A26" s="7" t="s">
        <v>11</v>
      </c>
      <c r="B26" s="20">
        <v>4809</v>
      </c>
      <c r="C26" s="20">
        <v>5503</v>
      </c>
      <c r="D26" s="20">
        <v>4699</v>
      </c>
      <c r="E26" s="20">
        <v>548</v>
      </c>
      <c r="F26" s="20">
        <v>592</v>
      </c>
      <c r="G26" s="20">
        <v>555</v>
      </c>
      <c r="H26" s="20">
        <v>617</v>
      </c>
      <c r="I26" s="20">
        <v>553</v>
      </c>
      <c r="J26" s="20">
        <v>535.49106949069846</v>
      </c>
      <c r="K26" s="20">
        <v>505.73493659109363</v>
      </c>
      <c r="L26" s="20">
        <v>474.31663555393743</v>
      </c>
      <c r="M26" s="20">
        <v>375.70128846280568</v>
      </c>
      <c r="N26" s="20">
        <v>354.00666606717687</v>
      </c>
      <c r="O26" s="20">
        <v>347.29404164700918</v>
      </c>
      <c r="P26" s="20">
        <v>329.53743284723487</v>
      </c>
      <c r="Q26" s="20">
        <v>307.32596797024962</v>
      </c>
      <c r="R26" s="20">
        <v>290.28144360463057</v>
      </c>
      <c r="S26" s="20">
        <v>301.04093108503002</v>
      </c>
      <c r="T26" s="20">
        <v>295.18781311567</v>
      </c>
      <c r="U26" s="20">
        <v>-1047.8013288118</v>
      </c>
    </row>
    <row r="27" spans="1:21" ht="15.05" customHeight="1" x14ac:dyDescent="0.2">
      <c r="A27" s="7" t="s">
        <v>12</v>
      </c>
      <c r="B27" s="20">
        <v>1831</v>
      </c>
      <c r="C27" s="20">
        <v>371</v>
      </c>
      <c r="D27" s="20">
        <v>379</v>
      </c>
      <c r="E27" s="20">
        <v>372</v>
      </c>
      <c r="F27" s="20">
        <v>379</v>
      </c>
      <c r="G27" s="20">
        <v>351</v>
      </c>
      <c r="H27" s="20">
        <v>328</v>
      </c>
      <c r="I27" s="20">
        <v>306</v>
      </c>
      <c r="J27" s="20">
        <v>295.37059674999995</v>
      </c>
      <c r="K27" s="20">
        <v>305.78107029999995</v>
      </c>
      <c r="L27" s="20">
        <v>301.00048468</v>
      </c>
      <c r="M27" s="20">
        <v>299.78219601000001</v>
      </c>
      <c r="N27" s="20">
        <v>244.08423276000002</v>
      </c>
      <c r="O27" s="20">
        <v>233.91462080000002</v>
      </c>
      <c r="P27" s="20">
        <v>248.86315266000003</v>
      </c>
      <c r="Q27" s="20">
        <v>242.15255371000001</v>
      </c>
      <c r="R27" s="20">
        <v>226.57597256</v>
      </c>
      <c r="S27" s="20">
        <v>138.76669814000005</v>
      </c>
      <c r="T27" s="20">
        <v>151.38802810999999</v>
      </c>
      <c r="U27" s="20">
        <v>111.33976490000001</v>
      </c>
    </row>
    <row r="28" spans="1:21" ht="15.05" customHeight="1" x14ac:dyDescent="0.2">
      <c r="A28" s="7" t="s">
        <v>13</v>
      </c>
      <c r="B28" s="20">
        <v>7423</v>
      </c>
      <c r="C28" s="20">
        <v>6774</v>
      </c>
      <c r="D28" s="20">
        <v>6883</v>
      </c>
      <c r="E28" s="20">
        <v>6485</v>
      </c>
      <c r="F28" s="20">
        <v>6326</v>
      </c>
      <c r="G28" s="20">
        <v>6080</v>
      </c>
      <c r="H28" s="20">
        <v>5783</v>
      </c>
      <c r="I28" s="20">
        <v>5666</v>
      </c>
      <c r="J28" s="20">
        <v>5467.4628293820078</v>
      </c>
      <c r="K28" s="20">
        <v>5367.8867405861192</v>
      </c>
      <c r="L28" s="20">
        <v>5134.5553642654795</v>
      </c>
      <c r="M28" s="20">
        <v>5044.6951525203494</v>
      </c>
      <c r="N28" s="20">
        <v>4990.4539780754094</v>
      </c>
      <c r="O28" s="20">
        <v>4904.7008581338096</v>
      </c>
      <c r="P28" s="20">
        <v>4703.2109907759987</v>
      </c>
      <c r="Q28" s="20">
        <v>4778.3103087657146</v>
      </c>
      <c r="R28" s="20">
        <v>5015.1569595965921</v>
      </c>
      <c r="S28" s="20">
        <v>5226.6606826810676</v>
      </c>
      <c r="T28" s="20">
        <v>5270.0380609639215</v>
      </c>
      <c r="U28" s="20">
        <v>4322.274072519589</v>
      </c>
    </row>
    <row r="29" spans="1:21" ht="15.05" customHeight="1" x14ac:dyDescent="0.2">
      <c r="A29" s="7" t="s">
        <v>14</v>
      </c>
      <c r="B29" s="20">
        <v>17307</v>
      </c>
      <c r="C29" s="20">
        <v>17669</v>
      </c>
      <c r="D29" s="20">
        <v>17470</v>
      </c>
      <c r="E29" s="20">
        <v>17325</v>
      </c>
      <c r="F29" s="20">
        <v>17080</v>
      </c>
      <c r="G29" s="20">
        <v>16825</v>
      </c>
      <c r="H29" s="20">
        <v>16573</v>
      </c>
      <c r="I29" s="20">
        <v>16272</v>
      </c>
      <c r="J29" s="20">
        <v>16009.580489847582</v>
      </c>
      <c r="K29" s="20">
        <v>15813.877769578083</v>
      </c>
      <c r="L29" s="20">
        <v>15605.232001620048</v>
      </c>
      <c r="M29" s="20">
        <v>15376.432553160761</v>
      </c>
      <c r="N29" s="20">
        <v>15109.229293253513</v>
      </c>
      <c r="O29" s="20">
        <v>14911.103645385077</v>
      </c>
      <c r="P29" s="20">
        <v>14794.728498203629</v>
      </c>
      <c r="Q29" s="20">
        <v>14629.312620411156</v>
      </c>
      <c r="R29" s="20">
        <v>14500.529018452018</v>
      </c>
      <c r="S29" s="20">
        <v>14386.283511547526</v>
      </c>
      <c r="T29" s="20">
        <v>14277.345711988992</v>
      </c>
      <c r="U29" s="20">
        <v>13316.784504577539</v>
      </c>
    </row>
    <row r="30" spans="1:21" ht="15.05" customHeight="1" x14ac:dyDescent="0.2">
      <c r="A30" s="7" t="s">
        <v>15</v>
      </c>
      <c r="B30" s="20">
        <v>16185</v>
      </c>
      <c r="C30" s="20">
        <v>16639</v>
      </c>
      <c r="D30" s="20">
        <v>16499</v>
      </c>
      <c r="E30" s="20">
        <v>16397</v>
      </c>
      <c r="F30" s="20">
        <v>16214</v>
      </c>
      <c r="G30" s="20">
        <v>15986</v>
      </c>
      <c r="H30" s="20">
        <v>15772</v>
      </c>
      <c r="I30" s="20">
        <v>15519</v>
      </c>
      <c r="J30" s="20">
        <v>15304.260451620523</v>
      </c>
      <c r="K30" s="20">
        <v>15112.530422485148</v>
      </c>
      <c r="L30" s="20">
        <v>14925.570005427497</v>
      </c>
      <c r="M30" s="20">
        <v>14714.144056396419</v>
      </c>
      <c r="N30" s="20">
        <v>14485.51592644666</v>
      </c>
      <c r="O30" s="20">
        <v>14288.835690229798</v>
      </c>
      <c r="P30" s="20">
        <v>14170.624520529036</v>
      </c>
      <c r="Q30" s="20">
        <v>13995.51155101573</v>
      </c>
      <c r="R30" s="20">
        <v>13860.732262322654</v>
      </c>
      <c r="S30" s="20">
        <v>13735.121727068779</v>
      </c>
      <c r="T30" s="20">
        <v>13618.767853461417</v>
      </c>
      <c r="U30" s="20">
        <v>12677.236200158664</v>
      </c>
    </row>
    <row r="31" spans="1:21" ht="15.05" customHeight="1" x14ac:dyDescent="0.2">
      <c r="A31" s="7" t="s">
        <v>16</v>
      </c>
      <c r="B31" s="20">
        <v>1122</v>
      </c>
      <c r="C31" s="20">
        <v>1030</v>
      </c>
      <c r="D31" s="20">
        <v>970</v>
      </c>
      <c r="E31" s="20">
        <v>928</v>
      </c>
      <c r="F31" s="20">
        <v>866</v>
      </c>
      <c r="G31" s="20">
        <v>839</v>
      </c>
      <c r="H31" s="20">
        <v>801</v>
      </c>
      <c r="I31" s="20">
        <v>754</v>
      </c>
      <c r="J31" s="20">
        <v>705.32003822705894</v>
      </c>
      <c r="K31" s="20">
        <v>701.34734709293502</v>
      </c>
      <c r="L31" s="20">
        <v>679.6619961925519</v>
      </c>
      <c r="M31" s="20">
        <v>662.28849676434299</v>
      </c>
      <c r="N31" s="20">
        <v>623.81336680685308</v>
      </c>
      <c r="O31" s="20">
        <v>622.26795515527988</v>
      </c>
      <c r="P31" s="20">
        <v>624.1039776745929</v>
      </c>
      <c r="Q31" s="20">
        <v>633.80106939542486</v>
      </c>
      <c r="R31" s="20">
        <v>639.7967561293641</v>
      </c>
      <c r="S31" s="20">
        <v>651.16178447874699</v>
      </c>
      <c r="T31" s="20">
        <v>658.57785852757399</v>
      </c>
      <c r="U31" s="20">
        <v>639.54830441887589</v>
      </c>
    </row>
    <row r="32" spans="1:21" ht="15.05" customHeight="1" x14ac:dyDescent="0.2">
      <c r="A32" s="7" t="s">
        <v>17</v>
      </c>
      <c r="B32" s="20">
        <v>516</v>
      </c>
      <c r="C32" s="20">
        <v>599</v>
      </c>
      <c r="D32" s="20">
        <v>386</v>
      </c>
      <c r="E32" s="20">
        <v>269</v>
      </c>
      <c r="F32" s="20">
        <v>338</v>
      </c>
      <c r="G32" s="20">
        <v>581</v>
      </c>
      <c r="H32" s="20">
        <v>317</v>
      </c>
      <c r="I32" s="20">
        <v>316</v>
      </c>
      <c r="J32" s="20">
        <v>336.44584051269248</v>
      </c>
      <c r="K32" s="20">
        <v>605.37761398068449</v>
      </c>
      <c r="L32" s="20">
        <v>297.71365630150979</v>
      </c>
      <c r="M32" s="20">
        <v>301.67273833748573</v>
      </c>
      <c r="N32" s="20">
        <v>296.07847511999449</v>
      </c>
      <c r="O32" s="20">
        <v>574.05765080998276</v>
      </c>
      <c r="P32" s="20">
        <v>310.35956182001485</v>
      </c>
      <c r="Q32" s="20">
        <v>315.86861593999248</v>
      </c>
      <c r="R32" s="20">
        <v>315.68057280001142</v>
      </c>
      <c r="S32" s="20">
        <v>602.68548008999232</v>
      </c>
      <c r="T32" s="20">
        <v>315.02948764000104</v>
      </c>
      <c r="U32" s="20">
        <v>300.38626243000385</v>
      </c>
    </row>
    <row r="33" spans="1:21" ht="15.05" customHeight="1" x14ac:dyDescent="0.2">
      <c r="A33" s="29" t="s">
        <v>3</v>
      </c>
      <c r="B33" s="32">
        <v>33440</v>
      </c>
      <c r="C33" s="32">
        <v>32695</v>
      </c>
      <c r="D33" s="32">
        <v>31649</v>
      </c>
      <c r="E33" s="32">
        <v>26887</v>
      </c>
      <c r="F33" s="32">
        <v>26413</v>
      </c>
      <c r="G33" s="32">
        <v>25830</v>
      </c>
      <c r="H33" s="32">
        <v>24921</v>
      </c>
      <c r="I33" s="32">
        <v>24452</v>
      </c>
      <c r="J33" s="32">
        <v>24004.358025442983</v>
      </c>
      <c r="K33" s="32">
        <v>23978.112387365978</v>
      </c>
      <c r="L33" s="32">
        <v>23144.261906120973</v>
      </c>
      <c r="M33" s="32">
        <v>22770.744711581399</v>
      </c>
      <c r="N33" s="32">
        <v>22495.505305833336</v>
      </c>
      <c r="O33" s="32">
        <v>22374.808842192029</v>
      </c>
      <c r="P33" s="32">
        <v>21601.328059706873</v>
      </c>
      <c r="Q33" s="32">
        <v>21448.13659253711</v>
      </c>
      <c r="R33" s="32">
        <v>21686.068360213252</v>
      </c>
      <c r="S33" s="32">
        <v>21987.260567773614</v>
      </c>
      <c r="T33" s="32">
        <v>21544.830621338584</v>
      </c>
      <c r="U33" s="32">
        <v>18320.944090155124</v>
      </c>
    </row>
    <row r="34" spans="1:21" ht="15.05" customHeight="1" x14ac:dyDescent="0.2">
      <c r="A34" s="7" t="s">
        <v>4</v>
      </c>
      <c r="B34" s="20">
        <v>3162.2581159366123</v>
      </c>
      <c r="C34" s="20">
        <v>3025</v>
      </c>
      <c r="D34" s="20">
        <v>3306</v>
      </c>
      <c r="E34" s="20">
        <v>1800</v>
      </c>
      <c r="F34" s="20">
        <v>1981</v>
      </c>
      <c r="G34" s="20">
        <v>2127</v>
      </c>
      <c r="H34" s="20">
        <v>2384</v>
      </c>
      <c r="I34" s="20">
        <v>2541</v>
      </c>
      <c r="J34" s="20">
        <v>2578.1540975405014</v>
      </c>
      <c r="K34" s="20">
        <v>2537.1773694585099</v>
      </c>
      <c r="L34" s="20">
        <v>2503.0891193716698</v>
      </c>
      <c r="M34" s="20">
        <v>2417.5557582492297</v>
      </c>
      <c r="N34" s="20">
        <v>2397.7528678000012</v>
      </c>
      <c r="O34" s="20">
        <v>2308.0917865100005</v>
      </c>
      <c r="P34" s="20">
        <v>2254.5051539317001</v>
      </c>
      <c r="Q34" s="20">
        <v>2147.8285446749637</v>
      </c>
      <c r="R34" s="20">
        <v>2072.4510692054637</v>
      </c>
      <c r="S34" s="20">
        <v>1930.8105969862163</v>
      </c>
      <c r="T34" s="20">
        <v>1901.7635976283773</v>
      </c>
      <c r="U34" s="20">
        <v>1841.2320381839822</v>
      </c>
    </row>
    <row r="35" spans="1:21" ht="15.05" customHeight="1" x14ac:dyDescent="0.2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21" ht="15.05" customHeight="1" x14ac:dyDescent="0.2">
      <c r="A36" s="7" t="s">
        <v>18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6"/>
  <sheetViews>
    <sheetView showGridLines="0" workbookViewId="0">
      <pane xSplit="1" ySplit="2" topLeftCell="R3" activePane="bottomRight" state="frozen"/>
      <selection activeCell="K23" sqref="K23"/>
      <selection pane="topRight" activeCell="K23" sqref="K23"/>
      <selection pane="bottomLeft" activeCell="K23" sqref="K23"/>
      <selection pane="bottomRight" activeCell="U19" sqref="U19"/>
    </sheetView>
  </sheetViews>
  <sheetFormatPr baseColWidth="10" defaultColWidth="11.5" defaultRowHeight="12.45" outlineLevelRow="2" outlineLevelCol="1" x14ac:dyDescent="0.2"/>
  <cols>
    <col min="1" max="1" width="66" style="3" customWidth="1"/>
    <col min="2" max="4" width="12.875" style="3" hidden="1" customWidth="1" outlineLevel="1"/>
    <col min="5" max="5" width="12.875" style="3" bestFit="1" customWidth="1" collapsed="1"/>
    <col min="6" max="8" width="12.875" style="3" hidden="1" customWidth="1" outlineLevel="1"/>
    <col min="9" max="9" width="12.875" style="3" bestFit="1" customWidth="1" collapsed="1"/>
    <col min="10" max="12" width="12.875" style="3" hidden="1" customWidth="1" outlineLevel="1"/>
    <col min="13" max="13" width="12.875" style="3" bestFit="1" customWidth="1" collapsed="1"/>
    <col min="14" max="16" width="12.875" style="3" hidden="1" customWidth="1" outlineLevel="1"/>
    <col min="17" max="17" width="12.875" style="3" bestFit="1" customWidth="1" collapsed="1"/>
    <col min="18" max="20" width="12.125" style="3" hidden="1" customWidth="1" outlineLevel="1"/>
    <col min="21" max="21" width="12.125" style="3" bestFit="1" customWidth="1" collapsed="1"/>
    <col min="22" max="16384" width="11.5" style="3"/>
  </cols>
  <sheetData>
    <row r="1" spans="1:28" ht="24.9" x14ac:dyDescent="0.35">
      <c r="A1" s="27" t="s">
        <v>73</v>
      </c>
    </row>
    <row r="2" spans="1:28" s="5" customFormat="1" ht="32.25" customHeight="1" x14ac:dyDescent="0.2">
      <c r="A2" s="28" t="s">
        <v>49</v>
      </c>
      <c r="B2" s="4">
        <v>40999</v>
      </c>
      <c r="C2" s="4">
        <v>41090</v>
      </c>
      <c r="D2" s="4">
        <v>41182</v>
      </c>
      <c r="E2" s="4">
        <v>41274</v>
      </c>
      <c r="F2" s="4">
        <v>41364</v>
      </c>
      <c r="G2" s="4">
        <v>41455</v>
      </c>
      <c r="H2" s="4">
        <v>41547</v>
      </c>
      <c r="I2" s="4">
        <v>41639</v>
      </c>
      <c r="J2" s="4">
        <v>41729</v>
      </c>
      <c r="K2" s="4">
        <v>41820</v>
      </c>
      <c r="L2" s="4">
        <v>41912</v>
      </c>
      <c r="M2" s="4">
        <v>42004</v>
      </c>
      <c r="N2" s="4">
        <v>42094</v>
      </c>
      <c r="O2" s="4">
        <v>42185</v>
      </c>
      <c r="P2" s="4">
        <v>42277</v>
      </c>
      <c r="Q2" s="4">
        <v>42369</v>
      </c>
      <c r="R2" s="4">
        <f>+'Inv. Cred.'!R2</f>
        <v>42460</v>
      </c>
      <c r="S2" s="49">
        <v>42551</v>
      </c>
      <c r="T2" s="49">
        <f>+'Inv. Cred.'!T2</f>
        <v>42643</v>
      </c>
      <c r="U2" s="49">
        <f>+'Inv. Cred.'!U2</f>
        <v>42735</v>
      </c>
    </row>
    <row r="3" spans="1:28" s="5" customFormat="1" ht="15.05" customHeight="1" outlineLevel="1" x14ac:dyDescent="0.2">
      <c r="A3" s="50" t="s">
        <v>77</v>
      </c>
      <c r="B3" s="4"/>
      <c r="C3" s="4"/>
      <c r="D3" s="4"/>
      <c r="E3" s="32">
        <v>1892.255859441</v>
      </c>
      <c r="F3" s="32">
        <v>1699.5786564210002</v>
      </c>
      <c r="G3" s="32">
        <v>1437.848616689</v>
      </c>
      <c r="H3" s="32">
        <v>1302.7009096805</v>
      </c>
      <c r="I3" s="32">
        <v>1339.3847451900001</v>
      </c>
      <c r="J3" s="32">
        <v>1360.2906366299999</v>
      </c>
      <c r="K3" s="32">
        <v>1379.7376938299999</v>
      </c>
      <c r="L3" s="32">
        <v>1350.1866253999999</v>
      </c>
      <c r="M3" s="32">
        <v>1391.1793479399998</v>
      </c>
      <c r="N3" s="32">
        <v>1521.2235495699997</v>
      </c>
      <c r="O3" s="32">
        <v>1423.6226718400001</v>
      </c>
      <c r="P3" s="32">
        <f>+'Inv. Cred.'!P3</f>
        <v>1234.8117374400003</v>
      </c>
      <c r="Q3" s="32">
        <f>+'Inv. Cred.'!Q3</f>
        <v>1195.0489183800003</v>
      </c>
      <c r="R3" s="32">
        <f>+'Inv. Cred.'!R3</f>
        <v>1357.7014908599995</v>
      </c>
      <c r="S3" s="32">
        <f>+'Inv. Cred.'!S3</f>
        <v>1351.6789305599998</v>
      </c>
      <c r="T3" s="32">
        <f>+'Inv. Cred.'!T3</f>
        <v>1255.6956974499999</v>
      </c>
      <c r="U3" s="32">
        <f>+'Inv. Cred.'!U3</f>
        <v>1328.5157963199997</v>
      </c>
      <c r="V3" s="105"/>
      <c r="W3" s="105"/>
    </row>
    <row r="4" spans="1:28" s="5" customFormat="1" ht="15.05" customHeight="1" outlineLevel="1" x14ac:dyDescent="0.2">
      <c r="A4" s="50" t="s">
        <v>78</v>
      </c>
      <c r="B4" s="4"/>
      <c r="C4" s="4"/>
      <c r="D4" s="4"/>
      <c r="E4" s="32">
        <v>33617.414256677512</v>
      </c>
      <c r="F4" s="32">
        <v>29054.604408807903</v>
      </c>
      <c r="G4" s="32">
        <v>28721.094862312391</v>
      </c>
      <c r="H4" s="32">
        <v>27744.62261832588</v>
      </c>
      <c r="I4" s="32">
        <v>27045.342965314991</v>
      </c>
      <c r="J4" s="32">
        <v>26492.227876142984</v>
      </c>
      <c r="K4" s="32">
        <v>26358.181981315989</v>
      </c>
      <c r="L4" s="32">
        <v>25502.805194361496</v>
      </c>
      <c r="M4" s="32">
        <v>24950.968072377491</v>
      </c>
      <c r="N4" s="32">
        <v>24386.385660600001</v>
      </c>
      <c r="O4" s="32">
        <v>24235.155772129998</v>
      </c>
      <c r="P4" s="32">
        <f>+'Inv. Cred.'!P4</f>
        <v>23534.677379630004</v>
      </c>
      <c r="Q4" s="32">
        <f>+'Inv. Cred.'!Q4</f>
        <v>23226.249173730001</v>
      </c>
      <c r="R4" s="32">
        <f>+'Inv. Cred.'!R4</f>
        <v>23228.440967050003</v>
      </c>
      <c r="S4" s="32">
        <f>+'Inv. Cred.'!S4</f>
        <v>22961.488415979948</v>
      </c>
      <c r="T4" s="32">
        <f>+'Inv. Cred.'!T4</f>
        <v>22331.489230930041</v>
      </c>
      <c r="U4" s="32">
        <f>+'Inv. Cred.'!U4</f>
        <v>21677.091795219996</v>
      </c>
      <c r="V4" s="105"/>
      <c r="W4" s="105"/>
    </row>
    <row r="5" spans="1:28" s="5" customFormat="1" ht="15.05" customHeight="1" outlineLevel="1" x14ac:dyDescent="0.2">
      <c r="A5" s="44" t="s">
        <v>79</v>
      </c>
      <c r="B5" s="4"/>
      <c r="C5" s="4"/>
      <c r="D5" s="4"/>
      <c r="E5" s="20">
        <v>11819.374599629995</v>
      </c>
      <c r="F5" s="20">
        <v>11551.432460030001</v>
      </c>
      <c r="G5" s="20">
        <v>11205.678796849483</v>
      </c>
      <c r="H5" s="20">
        <v>10729.011573570277</v>
      </c>
      <c r="I5" s="20">
        <v>10349.94941334</v>
      </c>
      <c r="J5" s="20">
        <v>10043.49900593</v>
      </c>
      <c r="K5" s="20">
        <v>9838.8467657399997</v>
      </c>
      <c r="L5" s="20">
        <v>9502.9242944500002</v>
      </c>
      <c r="M5" s="20">
        <v>9178.9405728199999</v>
      </c>
      <c r="N5" s="20">
        <v>8888.7444799900004</v>
      </c>
      <c r="O5" s="20">
        <v>8659.4932317400016</v>
      </c>
      <c r="P5" s="20">
        <f>+'Inv. Cred.'!P5</f>
        <v>8341.885443899997</v>
      </c>
      <c r="Q5" s="20">
        <f>+'Inv. Cred.'!Q5</f>
        <v>8195.3094826100023</v>
      </c>
      <c r="R5" s="20">
        <f>+'Inv. Cred.'!R5</f>
        <v>8327.4490444700023</v>
      </c>
      <c r="S5" s="20">
        <f>+'Inv. Cred.'!S5</f>
        <v>7887.2065206599473</v>
      </c>
      <c r="T5" s="20">
        <f>+'Inv. Cred.'!T5</f>
        <v>7698.7957158800418</v>
      </c>
      <c r="U5" s="20">
        <f>+'Inv. Cred.'!U5</f>
        <v>7103.4429728299956</v>
      </c>
      <c r="V5" s="105"/>
      <c r="W5" s="105"/>
    </row>
    <row r="6" spans="1:28" s="5" customFormat="1" ht="15.05" customHeight="1" outlineLevel="1" x14ac:dyDescent="0.2">
      <c r="A6" s="44" t="s">
        <v>80</v>
      </c>
      <c r="B6" s="4"/>
      <c r="C6" s="4"/>
      <c r="D6" s="4"/>
      <c r="E6" s="20">
        <v>3684.1695167599974</v>
      </c>
      <c r="F6" s="20">
        <v>3664.0163292499997</v>
      </c>
      <c r="G6" s="20">
        <v>3554.9766528600003</v>
      </c>
      <c r="H6" s="20">
        <v>3719.3920218600001</v>
      </c>
      <c r="I6" s="20">
        <v>3527.9603184799998</v>
      </c>
      <c r="J6" s="20">
        <v>3455.5403651799998</v>
      </c>
      <c r="K6" s="20">
        <v>3360.3376515099999</v>
      </c>
      <c r="L6" s="20">
        <v>3256.1695215800005</v>
      </c>
      <c r="M6" s="20">
        <v>3055.4428981500009</v>
      </c>
      <c r="N6" s="20">
        <v>2945.79678444</v>
      </c>
      <c r="O6" s="20">
        <v>2817.4530818000003</v>
      </c>
      <c r="P6" s="20">
        <f>+'Inv. Cred.'!P6</f>
        <v>2703.1099368799996</v>
      </c>
      <c r="Q6" s="20">
        <f>+'Inv. Cred.'!Q6</f>
        <v>2493.4709660199997</v>
      </c>
      <c r="R6" s="20">
        <f>+'Inv. Cred.'!R6</f>
        <v>2403.7638440500004</v>
      </c>
      <c r="S6" s="20">
        <f>+'Inv. Cred.'!S6</f>
        <v>1955.3587539499999</v>
      </c>
      <c r="T6" s="20">
        <f>+'Inv. Cred.'!T6</f>
        <v>1904.3368671199999</v>
      </c>
      <c r="U6" s="20">
        <f>+'Inv. Cred.'!U6</f>
        <v>1485.62351455</v>
      </c>
      <c r="V6" s="105"/>
      <c r="W6" s="105"/>
      <c r="X6" s="106"/>
      <c r="Z6" s="106"/>
      <c r="AA6" s="105"/>
      <c r="AB6" s="105"/>
    </row>
    <row r="7" spans="1:28" s="5" customFormat="1" ht="15.05" customHeight="1" outlineLevel="2" x14ac:dyDescent="0.2">
      <c r="A7" s="44" t="s">
        <v>165</v>
      </c>
      <c r="B7" s="4"/>
      <c r="C7" s="4"/>
      <c r="D7" s="4"/>
      <c r="E7" s="20">
        <v>16397</v>
      </c>
      <c r="F7" s="20">
        <v>16214</v>
      </c>
      <c r="G7" s="20">
        <v>15986</v>
      </c>
      <c r="H7" s="20">
        <v>15772</v>
      </c>
      <c r="I7" s="20">
        <v>15519</v>
      </c>
      <c r="J7" s="20">
        <v>15304.260451620523</v>
      </c>
      <c r="K7" s="20">
        <v>15112.530422485148</v>
      </c>
      <c r="L7" s="20">
        <v>14925.570005427497</v>
      </c>
      <c r="M7" s="20">
        <v>14714.144056396419</v>
      </c>
      <c r="N7" s="20">
        <v>14485.51592644666</v>
      </c>
      <c r="O7" s="20">
        <v>14288.835690229798</v>
      </c>
      <c r="P7" s="20">
        <f>+'Inv. Cred.'!P7</f>
        <v>2373.5725040327702</v>
      </c>
      <c r="Q7" s="20">
        <f>+'Inv. Cred.'!Q7</f>
        <v>2186.14499804975</v>
      </c>
      <c r="R7" s="20">
        <f>+'Inv. Cred.'!R7</f>
        <v>2113.4824004453699</v>
      </c>
      <c r="S7" s="20">
        <f>+'Inv. Cred.'!S7</f>
        <v>1654.3178228649699</v>
      </c>
      <c r="T7" s="20">
        <f>+'Inv. Cred.'!T7</f>
        <v>1609.1490540043299</v>
      </c>
      <c r="U7" s="20">
        <f>+'Inv. Cred.'!U7</f>
        <v>1231.9939359917989</v>
      </c>
      <c r="V7" s="105"/>
      <c r="W7" s="105"/>
    </row>
    <row r="8" spans="1:28" s="5" customFormat="1" ht="15.05" customHeight="1" outlineLevel="1" x14ac:dyDescent="0.2">
      <c r="A8" s="44" t="s">
        <v>81</v>
      </c>
      <c r="B8" s="4"/>
      <c r="C8" s="4"/>
      <c r="D8" s="4"/>
      <c r="E8" s="20">
        <v>926.42400462000001</v>
      </c>
      <c r="F8" s="20">
        <v>870.88849875999995</v>
      </c>
      <c r="G8" s="20">
        <v>891.15626988000008</v>
      </c>
      <c r="H8" s="20">
        <v>397.13378441000003</v>
      </c>
      <c r="I8" s="20">
        <v>371.73771458000004</v>
      </c>
      <c r="J8" s="20">
        <v>356.60388998999997</v>
      </c>
      <c r="K8" s="20">
        <v>366.97609921999998</v>
      </c>
      <c r="L8" s="20">
        <v>362.10074763</v>
      </c>
      <c r="M8" s="20">
        <v>360.82939527999997</v>
      </c>
      <c r="N8" s="20">
        <v>305.11564210000006</v>
      </c>
      <c r="O8" s="20">
        <v>294.93099060000003</v>
      </c>
      <c r="P8" s="20">
        <f>+'Inv. Cred.'!P8</f>
        <v>309.81905498000003</v>
      </c>
      <c r="Q8" s="20">
        <f>+'Inv. Cred.'!Q8</f>
        <v>303.09319348000002</v>
      </c>
      <c r="R8" s="20">
        <f>+'Inv. Cred.'!R8</f>
        <v>287.46039177</v>
      </c>
      <c r="S8" s="20">
        <f>+'Inv. Cred.'!S8</f>
        <v>139.99330713000003</v>
      </c>
      <c r="T8" s="20">
        <f>+'Inv. Cred.'!T8</f>
        <v>152.58375341999999</v>
      </c>
      <c r="U8" s="20">
        <f>+'Inv. Cred.'!U8</f>
        <v>123.23604147000002</v>
      </c>
      <c r="V8" s="105"/>
      <c r="W8" s="105"/>
    </row>
    <row r="9" spans="1:28" s="5" customFormat="1" ht="15.05" customHeight="1" outlineLevel="1" x14ac:dyDescent="0.2">
      <c r="A9" s="44" t="s">
        <v>166</v>
      </c>
      <c r="B9" s="4"/>
      <c r="C9" s="4"/>
      <c r="D9" s="4"/>
      <c r="E9" s="20">
        <v>7208.7810782499982</v>
      </c>
      <c r="F9" s="20">
        <v>7016.527632020001</v>
      </c>
      <c r="G9" s="20">
        <v>6759.5458741094826</v>
      </c>
      <c r="H9" s="20">
        <v>6612.4857673002762</v>
      </c>
      <c r="I9" s="20">
        <v>6450.2513802800004</v>
      </c>
      <c r="J9" s="20">
        <v>6231.3547507600006</v>
      </c>
      <c r="K9" s="20">
        <v>6111.5330150099999</v>
      </c>
      <c r="L9" s="20">
        <v>5884.6540252400009</v>
      </c>
      <c r="M9" s="20">
        <v>5762.66827939</v>
      </c>
      <c r="N9" s="20">
        <v>5637.8320534499999</v>
      </c>
      <c r="O9" s="20">
        <v>5547.1091593399997</v>
      </c>
      <c r="P9" s="20">
        <f>+'Inv. Cred.'!P9</f>
        <v>5328.9564520399972</v>
      </c>
      <c r="Q9" s="20">
        <f>+'Inv. Cred.'!Q9</f>
        <v>5398.7453231100017</v>
      </c>
      <c r="R9" s="20">
        <f>+'Inv. Cred.'!R9</f>
        <v>5636.2248086500031</v>
      </c>
      <c r="S9" s="20">
        <f>+'Inv. Cred.'!S9</f>
        <v>5791.8544595799467</v>
      </c>
      <c r="T9" s="20">
        <f>+'Inv. Cred.'!T9</f>
        <v>5641.8750953400422</v>
      </c>
      <c r="U9" s="20">
        <f>+'Inv. Cred.'!U9</f>
        <v>5494.5834168099955</v>
      </c>
      <c r="V9" s="105"/>
      <c r="W9" s="105"/>
    </row>
    <row r="10" spans="1:28" s="5" customFormat="1" ht="15.05" customHeight="1" outlineLevel="2" x14ac:dyDescent="0.2">
      <c r="A10" s="44" t="s">
        <v>167</v>
      </c>
      <c r="B10" s="4"/>
      <c r="C10" s="4"/>
      <c r="D10" s="4"/>
      <c r="E10" s="20">
        <v>4243.469928999999</v>
      </c>
      <c r="F10" s="20">
        <v>4277.3145415800009</v>
      </c>
      <c r="G10" s="20">
        <v>4124.0810569679825</v>
      </c>
      <c r="H10" s="20">
        <v>1879.2129399999997</v>
      </c>
      <c r="I10" s="20">
        <v>1849.1438594199997</v>
      </c>
      <c r="J10" s="20">
        <v>1930.5780722400002</v>
      </c>
      <c r="K10" s="20">
        <v>1822.0734775199996</v>
      </c>
      <c r="L10" s="20">
        <v>1650.2236644700001</v>
      </c>
      <c r="M10" s="20">
        <v>1517.0306124999997</v>
      </c>
      <c r="N10" s="20">
        <v>1668.2527436999999</v>
      </c>
      <c r="O10" s="20">
        <v>1635.7872917</v>
      </c>
      <c r="P10" s="20">
        <f>+'Inv. Cred.'!P10</f>
        <v>1445.3901332799999</v>
      </c>
      <c r="Q10" s="20">
        <f>+'Inv. Cred.'!Q10</f>
        <v>1533.3311855699997</v>
      </c>
      <c r="R10" s="20">
        <f>+'Inv. Cred.'!R10</f>
        <v>1828.7029279599999</v>
      </c>
      <c r="S10" s="20">
        <f>+'Inv. Cred.'!S10</f>
        <v>1868.7690354199999</v>
      </c>
      <c r="T10" s="20">
        <f>+'Inv. Cred.'!T10</f>
        <v>1751.5949867000002</v>
      </c>
      <c r="U10" s="20">
        <f>+'Inv. Cred.'!U10</f>
        <v>1697.3418659600002</v>
      </c>
      <c r="V10" s="105"/>
      <c r="W10" s="105"/>
    </row>
    <row r="11" spans="1:28" s="5" customFormat="1" ht="15.05" customHeight="1" outlineLevel="2" x14ac:dyDescent="0.2">
      <c r="A11" s="44" t="s">
        <v>168</v>
      </c>
      <c r="B11" s="4"/>
      <c r="C11" s="4"/>
      <c r="D11" s="4"/>
      <c r="E11" s="20">
        <v>2965.3111492499997</v>
      </c>
      <c r="F11" s="20">
        <v>2739.2130904400001</v>
      </c>
      <c r="G11" s="20">
        <v>2635.4648171414997</v>
      </c>
      <c r="H11" s="20">
        <v>4733.2728273002767</v>
      </c>
      <c r="I11" s="20">
        <v>4601.1075208600005</v>
      </c>
      <c r="J11" s="20">
        <v>4300.7766785200001</v>
      </c>
      <c r="K11" s="20">
        <v>4289.45953749</v>
      </c>
      <c r="L11" s="20">
        <v>4234.4303607700003</v>
      </c>
      <c r="M11" s="20">
        <v>4245.6376668900002</v>
      </c>
      <c r="N11" s="20">
        <v>3969.57930975</v>
      </c>
      <c r="O11" s="20">
        <v>3911.3218676400002</v>
      </c>
      <c r="P11" s="20">
        <f>+'Inv. Cred.'!P11</f>
        <v>3883.5663187599976</v>
      </c>
      <c r="Q11" s="20">
        <f>+'Inv. Cred.'!Q11</f>
        <v>3865.4141375400022</v>
      </c>
      <c r="R11" s="20">
        <f>+'Inv. Cred.'!R11</f>
        <v>3807.5218806900029</v>
      </c>
      <c r="S11" s="20">
        <f>+'Inv. Cred.'!S11</f>
        <v>3923.0854241599468</v>
      </c>
      <c r="T11" s="20">
        <f>+'Inv. Cred.'!T11</f>
        <v>3890.2801086400418</v>
      </c>
      <c r="U11" s="20">
        <f>+'Inv. Cred.'!U11</f>
        <v>3797.2415508499953</v>
      </c>
      <c r="V11" s="105"/>
      <c r="W11" s="105"/>
    </row>
    <row r="12" spans="1:28" s="5" customFormat="1" ht="15.05" customHeight="1" outlineLevel="1" x14ac:dyDescent="0.2">
      <c r="A12" s="44" t="s">
        <v>152</v>
      </c>
      <c r="B12" s="4"/>
      <c r="C12" s="4"/>
      <c r="D12" s="4"/>
      <c r="E12" s="20">
        <v>17389.835219370001</v>
      </c>
      <c r="F12" s="20">
        <v>17164.257333040001</v>
      </c>
      <c r="G12" s="20">
        <v>16904.079175260002</v>
      </c>
      <c r="H12" s="20">
        <v>16697.81530563</v>
      </c>
      <c r="I12" s="20">
        <v>16378.507694860002</v>
      </c>
      <c r="J12" s="20">
        <v>16111.51029274</v>
      </c>
      <c r="K12" s="20">
        <v>15913.05087904</v>
      </c>
      <c r="L12" s="20">
        <v>15702.110899349998</v>
      </c>
      <c r="M12" s="20">
        <v>15470.354761219998</v>
      </c>
      <c r="N12" s="20">
        <v>15201.491679930001</v>
      </c>
      <c r="O12" s="20">
        <v>15001.06638101</v>
      </c>
      <c r="P12" s="20">
        <f>+'Inv. Cred.'!P12</f>
        <v>14882.177193619998</v>
      </c>
      <c r="Q12" s="20">
        <f>+'Inv. Cred.'!Q12</f>
        <v>14714.212902149999</v>
      </c>
      <c r="R12" s="20">
        <f>+'Inv. Cred.'!R12</f>
        <v>14584.502405359997</v>
      </c>
      <c r="S12" s="20">
        <f>+'Inv. Cred.'!S12</f>
        <v>14469.301683580003</v>
      </c>
      <c r="T12" s="20">
        <f>+'Inv. Cred.'!T12</f>
        <v>14315.46076964</v>
      </c>
      <c r="U12" s="20">
        <f>+'Inv. Cred.'!U12</f>
        <v>14258.266909810003</v>
      </c>
      <c r="V12" s="105"/>
      <c r="W12" s="105"/>
    </row>
    <row r="13" spans="1:28" s="5" customFormat="1" ht="15.05" customHeight="1" outlineLevel="1" x14ac:dyDescent="0.2">
      <c r="A13" s="44" t="s">
        <v>169</v>
      </c>
      <c r="B13" s="4"/>
      <c r="C13" s="4"/>
      <c r="D13" s="4"/>
      <c r="E13" s="20">
        <v>16427.687618740001</v>
      </c>
      <c r="F13" s="20">
        <v>16274.17952288</v>
      </c>
      <c r="G13" s="20">
        <v>16044.35524425</v>
      </c>
      <c r="H13" s="20">
        <v>15829.323857140002</v>
      </c>
      <c r="I13" s="20">
        <v>15574.315047580001</v>
      </c>
      <c r="J13" s="20">
        <v>15357.758255280001</v>
      </c>
      <c r="K13" s="20">
        <v>15165.16400234</v>
      </c>
      <c r="L13" s="20">
        <v>14976.614590029998</v>
      </c>
      <c r="M13" s="20">
        <v>14762.868684099998</v>
      </c>
      <c r="N13" s="20">
        <v>14532.18634765</v>
      </c>
      <c r="O13" s="20">
        <v>14333.861074669998</v>
      </c>
      <c r="P13" s="20">
        <f>+'Inv. Cred.'!P13</f>
        <v>14213.297380729999</v>
      </c>
      <c r="Q13" s="20">
        <f>+'Inv. Cred.'!Q13</f>
        <v>14035.644415719999</v>
      </c>
      <c r="R13" s="20">
        <f>+'Inv. Cred.'!R13</f>
        <v>13900.007771939998</v>
      </c>
      <c r="S13" s="20">
        <f>+'Inv. Cred.'!S13</f>
        <v>13773.494684950001</v>
      </c>
      <c r="T13" s="20">
        <f>+'Inv. Cred.'!T13</f>
        <v>13656.29274203</v>
      </c>
      <c r="U13" s="20">
        <f>+'Inv. Cred.'!U13</f>
        <v>13587.549416060003</v>
      </c>
      <c r="V13" s="105"/>
      <c r="W13" s="105"/>
    </row>
    <row r="14" spans="1:28" s="5" customFormat="1" ht="15.05" customHeight="1" outlineLevel="1" x14ac:dyDescent="0.2">
      <c r="A14" s="44" t="s">
        <v>84</v>
      </c>
      <c r="B14" s="4"/>
      <c r="C14" s="4"/>
      <c r="D14" s="4"/>
      <c r="E14" s="20">
        <v>962.14760063000017</v>
      </c>
      <c r="F14" s="20">
        <v>890.07781016000024</v>
      </c>
      <c r="G14" s="20">
        <v>859.72393101000011</v>
      </c>
      <c r="H14" s="20">
        <v>868.49144848999958</v>
      </c>
      <c r="I14" s="20">
        <v>804.19264728000041</v>
      </c>
      <c r="J14" s="20">
        <v>753.75203745999988</v>
      </c>
      <c r="K14" s="20">
        <v>747.88687670000104</v>
      </c>
      <c r="L14" s="20">
        <v>725.49630932000002</v>
      </c>
      <c r="M14" s="20">
        <v>707.48607712</v>
      </c>
      <c r="N14" s="20">
        <v>669.30533228000002</v>
      </c>
      <c r="O14" s="20">
        <v>667.2053063400009</v>
      </c>
      <c r="P14" s="20">
        <f>+'Inv. Cred.'!P14</f>
        <v>668.87981288999981</v>
      </c>
      <c r="Q14" s="20">
        <f>+'Inv. Cred.'!Q14</f>
        <v>678.56848642999989</v>
      </c>
      <c r="R14" s="20">
        <f>+'Inv. Cred.'!R14</f>
        <v>684.49463342000013</v>
      </c>
      <c r="S14" s="20">
        <f>+'Inv. Cred.'!S14</f>
        <v>695.80699863000098</v>
      </c>
      <c r="T14" s="20">
        <f>+'Inv. Cred.'!T14</f>
        <v>659.16802760999997</v>
      </c>
      <c r="U14" s="20">
        <f>+'Inv. Cred.'!U14</f>
        <v>670.71749375000002</v>
      </c>
      <c r="V14" s="105"/>
      <c r="W14" s="105"/>
    </row>
    <row r="15" spans="1:28" s="5" customFormat="1" ht="15.05" customHeight="1" outlineLevel="1" x14ac:dyDescent="0.2">
      <c r="A15" s="44" t="s">
        <v>85</v>
      </c>
      <c r="B15" s="4"/>
      <c r="C15" s="4"/>
      <c r="D15" s="4"/>
      <c r="E15" s="20">
        <v>4408.2044376775157</v>
      </c>
      <c r="F15" s="20">
        <v>338.91461573790366</v>
      </c>
      <c r="G15" s="20">
        <v>611.33689020290694</v>
      </c>
      <c r="H15" s="20">
        <v>317.79573912560591</v>
      </c>
      <c r="I15" s="20">
        <v>316.88585711498854</v>
      </c>
      <c r="J15" s="20">
        <v>337.21857747298418</v>
      </c>
      <c r="K15" s="20">
        <v>606.2843365359895</v>
      </c>
      <c r="L15" s="20">
        <v>297.770000561497</v>
      </c>
      <c r="M15" s="20">
        <v>301.67273833749277</v>
      </c>
      <c r="N15" s="20">
        <v>296.14950067999962</v>
      </c>
      <c r="O15" s="20">
        <v>574.59615937999661</v>
      </c>
      <c r="P15" s="20">
        <f>+'Inv. Cred.'!P15</f>
        <v>310.61474211000859</v>
      </c>
      <c r="Q15" s="20">
        <f>+'Inv. Cred.'!Q15</f>
        <v>316.72678896999969</v>
      </c>
      <c r="R15" s="20">
        <f>+'Inv. Cred.'!R15</f>
        <v>316.48951722000311</v>
      </c>
      <c r="S15" s="20">
        <f>+'Inv. Cred.'!S15</f>
        <v>604.98021173999769</v>
      </c>
      <c r="T15" s="20">
        <f>+'Inv. Cred.'!T15</f>
        <v>317.23274540999955</v>
      </c>
      <c r="U15" s="20">
        <f>+'Inv. Cred.'!U15</f>
        <v>315.38191257999824</v>
      </c>
      <c r="V15" s="105"/>
      <c r="W15" s="105"/>
    </row>
    <row r="16" spans="1:28" ht="15.05" customHeight="1" x14ac:dyDescent="0.2">
      <c r="A16" s="29" t="s">
        <v>74</v>
      </c>
      <c r="B16" s="32">
        <v>38594.826047559494</v>
      </c>
      <c r="C16" s="32">
        <v>37831</v>
      </c>
      <c r="D16" s="32">
        <v>36607</v>
      </c>
      <c r="E16" s="32">
        <v>35509.670116118512</v>
      </c>
      <c r="F16" s="32">
        <v>30754.183065228903</v>
      </c>
      <c r="G16" s="32">
        <v>30158.943479001391</v>
      </c>
      <c r="H16" s="32">
        <v>29047.323528006382</v>
      </c>
      <c r="I16" s="32">
        <v>28384.727710504991</v>
      </c>
      <c r="J16" s="32">
        <v>27852.518512772986</v>
      </c>
      <c r="K16" s="32">
        <v>27737.919675145989</v>
      </c>
      <c r="L16" s="32">
        <v>26852.991819761497</v>
      </c>
      <c r="M16" s="32">
        <v>26342.147420317491</v>
      </c>
      <c r="N16" s="32">
        <v>25907.609210170001</v>
      </c>
      <c r="O16" s="32">
        <v>25658.778443969997</v>
      </c>
      <c r="P16" s="32">
        <f>+'Inv. Cred.'!P16</f>
        <v>24769.489117070003</v>
      </c>
      <c r="Q16" s="32">
        <f>+'Inv. Cred.'!Q16</f>
        <v>24421.298092110002</v>
      </c>
      <c r="R16" s="32">
        <f>+'Inv. Cred.'!R16</f>
        <v>24586.142457910002</v>
      </c>
      <c r="S16" s="32">
        <f>+'Inv. Cred.'!S16</f>
        <v>24313.167346539947</v>
      </c>
      <c r="T16" s="32">
        <f>+'Inv. Cred.'!T16</f>
        <v>23587.18492838004</v>
      </c>
      <c r="U16" s="32">
        <f>+'Inv. Cred.'!U16</f>
        <v>23005.607591539996</v>
      </c>
      <c r="V16" s="105"/>
      <c r="W16" s="105"/>
    </row>
    <row r="17" spans="1:23" ht="15.05" customHeight="1" outlineLevel="1" x14ac:dyDescent="0.2">
      <c r="A17" s="44" t="s">
        <v>86</v>
      </c>
      <c r="B17" s="43"/>
      <c r="C17" s="43"/>
      <c r="D17" s="43"/>
      <c r="E17" s="20">
        <v>7551.4523932000002</v>
      </c>
      <c r="F17" s="20">
        <v>5589.3032735800007</v>
      </c>
      <c r="G17" s="20">
        <v>5831.889457180001</v>
      </c>
      <c r="H17" s="20">
        <v>5995.1002715725008</v>
      </c>
      <c r="I17" s="20">
        <v>6042.7865128099993</v>
      </c>
      <c r="J17" s="20">
        <v>6041.6602512604995</v>
      </c>
      <c r="K17" s="20">
        <v>5976.8805847984995</v>
      </c>
      <c r="L17" s="20">
        <v>5915.5952234614997</v>
      </c>
      <c r="M17" s="20">
        <v>5715.3648612699999</v>
      </c>
      <c r="N17" s="20">
        <v>5551.9484798000012</v>
      </c>
      <c r="O17" s="20">
        <v>5373.4331845100005</v>
      </c>
      <c r="P17" s="20">
        <f>+'Inv. Cred.'!P17</f>
        <v>5215.0289852599999</v>
      </c>
      <c r="Q17" s="20">
        <f>+'Inv. Cred.'!Q17</f>
        <v>4918.8310350199999</v>
      </c>
      <c r="R17" s="20">
        <f>+'Inv. Cred.'!R17</f>
        <v>4781.5570676999996</v>
      </c>
      <c r="S17" s="20">
        <f>+'Inv. Cred.'!S17</f>
        <v>4169.0369378000005</v>
      </c>
      <c r="T17" s="20">
        <f>+'Inv. Cred.'!T17</f>
        <v>3828.9690970200004</v>
      </c>
      <c r="U17" s="20">
        <f>+'Inv. Cred.'!U17</f>
        <v>3205.3373672799999</v>
      </c>
      <c r="V17" s="105"/>
      <c r="W17" s="105"/>
    </row>
    <row r="18" spans="1:23" ht="15.05" customHeight="1" x14ac:dyDescent="0.2">
      <c r="A18" s="7" t="s">
        <v>151</v>
      </c>
      <c r="B18" s="20">
        <v>5154.7924795396739</v>
      </c>
      <c r="C18" s="20">
        <v>5136</v>
      </c>
      <c r="D18" s="20">
        <v>4958</v>
      </c>
      <c r="E18" s="20">
        <v>4623</v>
      </c>
      <c r="F18" s="20">
        <v>4341</v>
      </c>
      <c r="G18" s="20">
        <v>4329</v>
      </c>
      <c r="H18" s="20">
        <v>4126</v>
      </c>
      <c r="I18" s="20">
        <v>3932</v>
      </c>
      <c r="J18" s="20">
        <v>3848.160487329998</v>
      </c>
      <c r="K18" s="20">
        <v>3759.8072877799896</v>
      </c>
      <c r="L18" s="20">
        <v>3708.7266542305183</v>
      </c>
      <c r="M18" s="20">
        <v>3571.6174384760893</v>
      </c>
      <c r="N18" s="20">
        <v>3412.1039039999996</v>
      </c>
      <c r="O18" s="20">
        <v>3283.9696019999997</v>
      </c>
      <c r="P18" s="20">
        <f>+'Inv. Cred.'!P18</f>
        <v>3168.1610573645326</v>
      </c>
      <c r="Q18" s="20">
        <f>+'Inv. Cred.'!Q18</f>
        <v>2973.1614995728883</v>
      </c>
      <c r="R18" s="20">
        <f>+'Inv. Cred.'!R18</f>
        <v>2900.0740976967591</v>
      </c>
      <c r="S18" s="20">
        <f>+'Inv. Cred.'!S18</f>
        <v>2325.9067787663303</v>
      </c>
      <c r="T18" s="20">
        <f>+'Inv. Cred.'!T18</f>
        <v>2042.3543070414571</v>
      </c>
      <c r="U18" s="20">
        <f>+'Inv. Cred.'!U18</f>
        <v>1477.7708822946674</v>
      </c>
      <c r="V18" s="105"/>
      <c r="W18" s="105"/>
    </row>
    <row r="19" spans="1:23" ht="15.05" customHeight="1" x14ac:dyDescent="0.2">
      <c r="A19" s="29" t="s">
        <v>75</v>
      </c>
      <c r="B19" s="32">
        <v>33440.033568019819</v>
      </c>
      <c r="C19" s="32">
        <v>32695</v>
      </c>
      <c r="D19" s="32">
        <v>31649</v>
      </c>
      <c r="E19" s="32">
        <v>26887</v>
      </c>
      <c r="F19" s="32">
        <v>26413</v>
      </c>
      <c r="G19" s="32">
        <v>25830</v>
      </c>
      <c r="H19" s="32">
        <v>24921</v>
      </c>
      <c r="I19" s="32">
        <v>24452</v>
      </c>
      <c r="J19" s="32">
        <v>24004.358025442987</v>
      </c>
      <c r="K19" s="32">
        <v>23978.112387366</v>
      </c>
      <c r="L19" s="32">
        <v>23144.261906120973</v>
      </c>
      <c r="M19" s="32">
        <v>22770.529981841402</v>
      </c>
      <c r="N19" s="32">
        <v>22495.505306170002</v>
      </c>
      <c r="O19" s="32">
        <v>22374.808841969996</v>
      </c>
      <c r="P19" s="32">
        <f>+'Inv. Cred.'!P19</f>
        <v>21601.328059705469</v>
      </c>
      <c r="Q19" s="32">
        <f>+'Inv. Cred.'!Q19</f>
        <v>21448.136592537114</v>
      </c>
      <c r="R19" s="32">
        <f>+'Inv. Cred.'!R19</f>
        <v>21686.068360213241</v>
      </c>
      <c r="S19" s="32">
        <f>+'Inv. Cred.'!S19</f>
        <v>21987.260567773617</v>
      </c>
      <c r="T19" s="32">
        <f>+'Inv. Cred.'!T19</f>
        <v>21544.830621338584</v>
      </c>
      <c r="U19" s="32">
        <f>+'Inv. Cred.'!U19</f>
        <v>23005.60759154</v>
      </c>
      <c r="V19" s="105"/>
      <c r="W19" s="105"/>
    </row>
    <row r="20" spans="1:23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23" ht="24.9" x14ac:dyDescent="0.35">
      <c r="A21" s="27" t="s">
        <v>76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23" ht="32.25" customHeight="1" x14ac:dyDescent="0.2">
      <c r="A22" s="28" t="s">
        <v>49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23" ht="15.05" customHeight="1" x14ac:dyDescent="0.2">
      <c r="A23" s="29" t="s">
        <v>77</v>
      </c>
      <c r="B23" s="32">
        <v>1554.4241393277284</v>
      </c>
      <c r="C23" s="32">
        <v>1778</v>
      </c>
      <c r="D23" s="32">
        <v>1832</v>
      </c>
      <c r="E23" s="32">
        <v>1887</v>
      </c>
      <c r="F23" s="32">
        <v>1699</v>
      </c>
      <c r="G23" s="32">
        <v>1438</v>
      </c>
      <c r="H23" s="32">
        <v>1302</v>
      </c>
      <c r="I23" s="32">
        <v>1339</v>
      </c>
      <c r="J23" s="32">
        <v>1360.0071994599998</v>
      </c>
      <c r="K23" s="32">
        <v>1379.4542563299999</v>
      </c>
      <c r="L23" s="32">
        <v>1331.4437636999999</v>
      </c>
      <c r="M23" s="32">
        <v>1372.4607830899997</v>
      </c>
      <c r="N23" s="32">
        <v>1501.5526605572347</v>
      </c>
      <c r="O23" s="32">
        <v>1403.7380254161492</v>
      </c>
      <c r="P23" s="32">
        <v>1214.9284234000004</v>
      </c>
      <c r="Q23" s="32">
        <v>1175.1665257400002</v>
      </c>
      <c r="R23" s="32">
        <v>1337.8443931999996</v>
      </c>
      <c r="S23" s="32">
        <v>1331.8232642299997</v>
      </c>
      <c r="T23" s="32">
        <f>+'Inv. Cred.'!T23</f>
        <v>1235.8415195199998</v>
      </c>
      <c r="U23" s="32">
        <f>+'Inv. Cred.'!U23</f>
        <v>1317.9608145397897</v>
      </c>
    </row>
    <row r="24" spans="1:23" ht="15.05" customHeight="1" x14ac:dyDescent="0.2">
      <c r="A24" s="29" t="s">
        <v>78</v>
      </c>
      <c r="B24" s="32">
        <v>31886</v>
      </c>
      <c r="C24" s="32">
        <v>30917</v>
      </c>
      <c r="D24" s="32">
        <v>29816</v>
      </c>
      <c r="E24" s="32">
        <v>25000</v>
      </c>
      <c r="F24" s="32">
        <v>24714</v>
      </c>
      <c r="G24" s="32">
        <v>24392</v>
      </c>
      <c r="H24" s="32">
        <v>23619</v>
      </c>
      <c r="I24" s="32">
        <v>23113</v>
      </c>
      <c r="J24" s="32">
        <v>22644.350825982983</v>
      </c>
      <c r="K24" s="32">
        <v>22598.65813103598</v>
      </c>
      <c r="L24" s="32">
        <v>21812.818142420972</v>
      </c>
      <c r="M24" s="32">
        <v>21398.283928491401</v>
      </c>
      <c r="N24" s="32">
        <v>20993.952645276102</v>
      </c>
      <c r="O24" s="32">
        <v>20971.070816775878</v>
      </c>
      <c r="P24" s="32">
        <v>20386.399636306873</v>
      </c>
      <c r="Q24" s="32">
        <v>20272.970066797108</v>
      </c>
      <c r="R24" s="32">
        <v>20348.223967013251</v>
      </c>
      <c r="S24" s="32">
        <v>20655.437303543615</v>
      </c>
      <c r="T24" s="32">
        <f>+'Inv. Cred.'!T24</f>
        <v>20308.989101818584</v>
      </c>
      <c r="U24" s="32">
        <f>+'Inv. Cred.'!U24</f>
        <v>17002.983275615334</v>
      </c>
    </row>
    <row r="25" spans="1:23" ht="15.05" customHeight="1" x14ac:dyDescent="0.2">
      <c r="A25" s="7" t="s">
        <v>79</v>
      </c>
      <c r="B25" s="20">
        <v>14063</v>
      </c>
      <c r="C25" s="20">
        <v>12649</v>
      </c>
      <c r="D25" s="20">
        <v>11961</v>
      </c>
      <c r="E25" s="20">
        <v>7405</v>
      </c>
      <c r="F25" s="20">
        <v>7296</v>
      </c>
      <c r="G25" s="20">
        <v>6986</v>
      </c>
      <c r="H25" s="20">
        <v>6729</v>
      </c>
      <c r="I25" s="20">
        <v>6525</v>
      </c>
      <c r="J25" s="20">
        <v>6298.3244956227063</v>
      </c>
      <c r="K25" s="20">
        <v>6179.4027474772129</v>
      </c>
      <c r="L25" s="20">
        <v>5909.8724844994167</v>
      </c>
      <c r="M25" s="20">
        <v>5720.1786369931551</v>
      </c>
      <c r="N25" s="20">
        <v>5588.5448769025861</v>
      </c>
      <c r="O25" s="20">
        <v>5485.9095205808189</v>
      </c>
      <c r="P25" s="20">
        <v>5281.6115762832278</v>
      </c>
      <c r="Q25" s="20">
        <v>5327.7888304459639</v>
      </c>
      <c r="R25" s="20">
        <v>5532.0143757612223</v>
      </c>
      <c r="S25" s="20">
        <v>5666.4683119060974</v>
      </c>
      <c r="T25" s="20">
        <f>+'Inv. Cred.'!T25</f>
        <v>5716.6139021895915</v>
      </c>
      <c r="U25" s="20">
        <f>+'Inv. Cred.'!U25</f>
        <v>3385.8125086077889</v>
      </c>
    </row>
    <row r="26" spans="1:23" ht="15.05" customHeight="1" x14ac:dyDescent="0.2">
      <c r="A26" s="7" t="s">
        <v>80</v>
      </c>
      <c r="B26" s="20">
        <v>4809</v>
      </c>
      <c r="C26" s="20">
        <v>5503</v>
      </c>
      <c r="D26" s="20">
        <v>4699</v>
      </c>
      <c r="E26" s="20">
        <v>548</v>
      </c>
      <c r="F26" s="20">
        <v>592</v>
      </c>
      <c r="G26" s="20">
        <v>555</v>
      </c>
      <c r="H26" s="20">
        <v>617</v>
      </c>
      <c r="I26" s="20">
        <v>553</v>
      </c>
      <c r="J26" s="20">
        <v>535.49106949069846</v>
      </c>
      <c r="K26" s="20">
        <v>505.73493659109363</v>
      </c>
      <c r="L26" s="20">
        <v>474.31663555393743</v>
      </c>
      <c r="M26" s="20">
        <v>375.70128846280568</v>
      </c>
      <c r="N26" s="20">
        <v>354.00666606717687</v>
      </c>
      <c r="O26" s="20">
        <v>347.29404164700918</v>
      </c>
      <c r="P26" s="20">
        <v>329.53743284723487</v>
      </c>
      <c r="Q26" s="20">
        <v>307.32596797024962</v>
      </c>
      <c r="R26" s="20">
        <v>290.28144360463057</v>
      </c>
      <c r="S26" s="20">
        <v>301.04093108503002</v>
      </c>
      <c r="T26" s="20">
        <f>+'Inv. Cred.'!T26</f>
        <v>295.18781311567</v>
      </c>
      <c r="U26" s="20">
        <f>+'Inv. Cred.'!U26</f>
        <v>-1047.8013288118</v>
      </c>
    </row>
    <row r="27" spans="1:23" ht="15.05" customHeight="1" x14ac:dyDescent="0.2">
      <c r="A27" s="7" t="s">
        <v>81</v>
      </c>
      <c r="B27" s="20">
        <v>1831</v>
      </c>
      <c r="C27" s="20">
        <v>371</v>
      </c>
      <c r="D27" s="20">
        <v>379</v>
      </c>
      <c r="E27" s="20">
        <v>372</v>
      </c>
      <c r="F27" s="20">
        <v>379</v>
      </c>
      <c r="G27" s="20">
        <v>351</v>
      </c>
      <c r="H27" s="20">
        <v>328</v>
      </c>
      <c r="I27" s="20">
        <v>306</v>
      </c>
      <c r="J27" s="20">
        <v>295.37059674999995</v>
      </c>
      <c r="K27" s="20">
        <v>305.78107029999995</v>
      </c>
      <c r="L27" s="20">
        <v>301.00048468</v>
      </c>
      <c r="M27" s="20">
        <v>299.78219601000001</v>
      </c>
      <c r="N27" s="20">
        <v>244.08423276000002</v>
      </c>
      <c r="O27" s="20">
        <v>233.91462080000002</v>
      </c>
      <c r="P27" s="20">
        <v>248.86315266000003</v>
      </c>
      <c r="Q27" s="20">
        <v>242.15255371000001</v>
      </c>
      <c r="R27" s="20">
        <v>226.57597256</v>
      </c>
      <c r="S27" s="20">
        <v>138.76669814000005</v>
      </c>
      <c r="T27" s="20">
        <f>+'Inv. Cred.'!T27</f>
        <v>151.38802810999999</v>
      </c>
      <c r="U27" s="20">
        <f>+'Inv. Cred.'!U27</f>
        <v>111.33976490000001</v>
      </c>
    </row>
    <row r="28" spans="1:23" ht="15.05" customHeight="1" x14ac:dyDescent="0.2">
      <c r="A28" s="7" t="s">
        <v>82</v>
      </c>
      <c r="B28" s="20">
        <v>7423</v>
      </c>
      <c r="C28" s="20">
        <v>6774</v>
      </c>
      <c r="D28" s="20">
        <v>6883</v>
      </c>
      <c r="E28" s="20">
        <v>6485</v>
      </c>
      <c r="F28" s="20">
        <v>6326</v>
      </c>
      <c r="G28" s="20">
        <v>6080</v>
      </c>
      <c r="H28" s="20">
        <v>5783</v>
      </c>
      <c r="I28" s="20">
        <v>5666</v>
      </c>
      <c r="J28" s="20">
        <v>5467.4628293820078</v>
      </c>
      <c r="K28" s="20">
        <v>5367.8867405861192</v>
      </c>
      <c r="L28" s="20">
        <v>5134.5553642654795</v>
      </c>
      <c r="M28" s="20">
        <v>5044.6951525203494</v>
      </c>
      <c r="N28" s="20">
        <v>4990.4539780754094</v>
      </c>
      <c r="O28" s="20">
        <v>4904.7008581338096</v>
      </c>
      <c r="P28" s="20">
        <v>4703.2109907759987</v>
      </c>
      <c r="Q28" s="20">
        <v>4778.3103087657146</v>
      </c>
      <c r="R28" s="20">
        <v>5015.1569595965921</v>
      </c>
      <c r="S28" s="20">
        <v>5226.6606826810676</v>
      </c>
      <c r="T28" s="20">
        <f>+'Inv. Cred.'!T28</f>
        <v>5270.0380609639215</v>
      </c>
      <c r="U28" s="20">
        <f>+'Inv. Cred.'!U28</f>
        <v>4322.274072519589</v>
      </c>
    </row>
    <row r="29" spans="1:23" ht="15.05" customHeight="1" x14ac:dyDescent="0.2">
      <c r="A29" s="7" t="s">
        <v>152</v>
      </c>
      <c r="B29" s="20">
        <v>17307</v>
      </c>
      <c r="C29" s="20">
        <v>17669</v>
      </c>
      <c r="D29" s="20">
        <v>17470</v>
      </c>
      <c r="E29" s="20">
        <v>17325</v>
      </c>
      <c r="F29" s="20">
        <v>17080</v>
      </c>
      <c r="G29" s="20">
        <v>16825</v>
      </c>
      <c r="H29" s="20">
        <v>16573</v>
      </c>
      <c r="I29" s="20">
        <v>16272</v>
      </c>
      <c r="J29" s="20">
        <v>16009.580489847582</v>
      </c>
      <c r="K29" s="20">
        <v>15813.877769578083</v>
      </c>
      <c r="L29" s="20">
        <v>15605.232001620048</v>
      </c>
      <c r="M29" s="20">
        <v>15376.432553160761</v>
      </c>
      <c r="N29" s="20">
        <v>15109.829293253513</v>
      </c>
      <c r="O29" s="20">
        <v>14911.103645385077</v>
      </c>
      <c r="P29" s="20">
        <v>14794.728498203629</v>
      </c>
      <c r="Q29" s="20">
        <v>14629.312620411156</v>
      </c>
      <c r="R29" s="20">
        <v>14500.529018452018</v>
      </c>
      <c r="S29" s="20">
        <v>14386.283511547526</v>
      </c>
      <c r="T29" s="20">
        <f>+'Inv. Cred.'!T29</f>
        <v>14277.345711988992</v>
      </c>
      <c r="U29" s="20">
        <f>+'Inv. Cred.'!U29</f>
        <v>13316.784504577539</v>
      </c>
    </row>
    <row r="30" spans="1:23" ht="15.05" customHeight="1" x14ac:dyDescent="0.2">
      <c r="A30" s="7" t="s">
        <v>83</v>
      </c>
      <c r="B30" s="20">
        <v>16185</v>
      </c>
      <c r="C30" s="20">
        <v>16639</v>
      </c>
      <c r="D30" s="20">
        <v>16499</v>
      </c>
      <c r="E30" s="20">
        <v>16397</v>
      </c>
      <c r="F30" s="20">
        <v>16214</v>
      </c>
      <c r="G30" s="20">
        <v>15986</v>
      </c>
      <c r="H30" s="20">
        <v>15772</v>
      </c>
      <c r="I30" s="20">
        <v>15519</v>
      </c>
      <c r="J30" s="20">
        <v>15304.260451620523</v>
      </c>
      <c r="K30" s="20">
        <v>15112.530422485148</v>
      </c>
      <c r="L30" s="20">
        <v>14925.570005427497</v>
      </c>
      <c r="M30" s="20">
        <v>14714.144056396419</v>
      </c>
      <c r="N30" s="20">
        <v>14485.51592644666</v>
      </c>
      <c r="O30" s="20">
        <v>14288.835690229798</v>
      </c>
      <c r="P30" s="20">
        <v>14170.624520529036</v>
      </c>
      <c r="Q30" s="20">
        <v>13995.51155101573</v>
      </c>
      <c r="R30" s="20">
        <v>13860.732262322654</v>
      </c>
      <c r="S30" s="20">
        <v>13735.121727068779</v>
      </c>
      <c r="T30" s="20">
        <f>+'Inv. Cred.'!T30</f>
        <v>13618.767853461417</v>
      </c>
      <c r="U30" s="20">
        <f>+'Inv. Cred.'!U30</f>
        <v>12677.236200158664</v>
      </c>
    </row>
    <row r="31" spans="1:23" ht="15.05" customHeight="1" x14ac:dyDescent="0.2">
      <c r="A31" s="7" t="s">
        <v>84</v>
      </c>
      <c r="B31" s="20">
        <v>1122</v>
      </c>
      <c r="C31" s="20">
        <v>1030</v>
      </c>
      <c r="D31" s="20">
        <v>970</v>
      </c>
      <c r="E31" s="20">
        <v>928</v>
      </c>
      <c r="F31" s="20">
        <v>866</v>
      </c>
      <c r="G31" s="20">
        <v>839</v>
      </c>
      <c r="H31" s="20">
        <v>801</v>
      </c>
      <c r="I31" s="20">
        <v>754</v>
      </c>
      <c r="J31" s="20">
        <v>705.32003822705894</v>
      </c>
      <c r="K31" s="20">
        <v>701.34734709293502</v>
      </c>
      <c r="L31" s="20">
        <v>679.6619961925519</v>
      </c>
      <c r="M31" s="20">
        <v>662.28849676434299</v>
      </c>
      <c r="N31" s="20">
        <v>624.31336680685308</v>
      </c>
      <c r="O31" s="20">
        <v>622.26795515527988</v>
      </c>
      <c r="P31" s="20">
        <v>624.1039776745929</v>
      </c>
      <c r="Q31" s="20">
        <v>633.80106939542486</v>
      </c>
      <c r="R31" s="20">
        <v>639.7967561293641</v>
      </c>
      <c r="S31" s="20">
        <v>651.16178447874699</v>
      </c>
      <c r="T31" s="20">
        <f>+'Inv. Cred.'!T31</f>
        <v>658.57785852757399</v>
      </c>
      <c r="U31" s="20">
        <f>+'Inv. Cred.'!U31</f>
        <v>639.54830441887589</v>
      </c>
    </row>
    <row r="32" spans="1:23" ht="15.05" customHeight="1" x14ac:dyDescent="0.2">
      <c r="A32" s="7" t="s">
        <v>85</v>
      </c>
      <c r="B32" s="20">
        <v>516</v>
      </c>
      <c r="C32" s="20">
        <v>599</v>
      </c>
      <c r="D32" s="20">
        <v>386</v>
      </c>
      <c r="E32" s="20">
        <v>269</v>
      </c>
      <c r="F32" s="20">
        <v>338</v>
      </c>
      <c r="G32" s="20">
        <v>581</v>
      </c>
      <c r="H32" s="20">
        <v>317</v>
      </c>
      <c r="I32" s="20">
        <v>316</v>
      </c>
      <c r="J32" s="20">
        <v>336.44584051269248</v>
      </c>
      <c r="K32" s="20">
        <v>605.37761398068449</v>
      </c>
      <c r="L32" s="20">
        <v>297.71365630150979</v>
      </c>
      <c r="M32" s="20">
        <v>301.67273833748573</v>
      </c>
      <c r="N32" s="20">
        <v>295.5784751199991</v>
      </c>
      <c r="O32" s="20">
        <v>574.05765080998276</v>
      </c>
      <c r="P32" s="20">
        <v>310.35956182001485</v>
      </c>
      <c r="Q32" s="20">
        <v>315.86861593999248</v>
      </c>
      <c r="R32" s="20">
        <v>315.68057280001142</v>
      </c>
      <c r="S32" s="20">
        <v>602.68548008999232</v>
      </c>
      <c r="T32" s="20">
        <f>+'Inv. Cred.'!T32</f>
        <v>315.02948764000104</v>
      </c>
      <c r="U32" s="20">
        <f>+'Inv. Cred.'!U32</f>
        <v>300.38626243000385</v>
      </c>
    </row>
    <row r="33" spans="1:21" ht="15.05" customHeight="1" x14ac:dyDescent="0.2">
      <c r="A33" s="29" t="s">
        <v>74</v>
      </c>
      <c r="B33" s="32">
        <v>33440</v>
      </c>
      <c r="C33" s="32">
        <v>32695</v>
      </c>
      <c r="D33" s="32">
        <v>31649</v>
      </c>
      <c r="E33" s="32">
        <v>26887</v>
      </c>
      <c r="F33" s="32">
        <v>26413</v>
      </c>
      <c r="G33" s="32">
        <v>25830</v>
      </c>
      <c r="H33" s="32">
        <v>24921</v>
      </c>
      <c r="I33" s="32">
        <v>24452</v>
      </c>
      <c r="J33" s="32">
        <v>24004.358025442983</v>
      </c>
      <c r="K33" s="32">
        <v>23978.112387365978</v>
      </c>
      <c r="L33" s="32">
        <v>23144.261906120973</v>
      </c>
      <c r="M33" s="32">
        <v>22770.744711581399</v>
      </c>
      <c r="N33" s="32">
        <v>22495.505305833336</v>
      </c>
      <c r="O33" s="32">
        <v>22374.808842192029</v>
      </c>
      <c r="P33" s="32">
        <v>21601.328059706873</v>
      </c>
      <c r="Q33" s="32">
        <v>21448.13659253711</v>
      </c>
      <c r="R33" s="32">
        <v>21686.068360213252</v>
      </c>
      <c r="S33" s="32">
        <v>21987.260567773614</v>
      </c>
      <c r="T33" s="32">
        <f>+'Inv. Cred.'!T33</f>
        <v>21544.830621338584</v>
      </c>
      <c r="U33" s="32">
        <f>+'Inv. Cred.'!U33</f>
        <v>18320.944090155124</v>
      </c>
    </row>
    <row r="34" spans="1:21" ht="15.05" customHeight="1" x14ac:dyDescent="0.2">
      <c r="A34" s="7" t="s">
        <v>86</v>
      </c>
      <c r="B34" s="20">
        <v>3162.2581159366123</v>
      </c>
      <c r="C34" s="20">
        <v>3025</v>
      </c>
      <c r="D34" s="20">
        <v>3306</v>
      </c>
      <c r="E34" s="20">
        <v>1800</v>
      </c>
      <c r="F34" s="20">
        <v>1981</v>
      </c>
      <c r="G34" s="20">
        <v>2127</v>
      </c>
      <c r="H34" s="20">
        <v>2384</v>
      </c>
      <c r="I34" s="20">
        <v>2541</v>
      </c>
      <c r="J34" s="20">
        <v>2578.1540975405014</v>
      </c>
      <c r="K34" s="20">
        <v>2537.1773694585099</v>
      </c>
      <c r="L34" s="20">
        <v>2503.0891193716698</v>
      </c>
      <c r="M34" s="20">
        <v>2417.5557582492297</v>
      </c>
      <c r="N34" s="20">
        <v>2397.7528678000012</v>
      </c>
      <c r="O34" s="20">
        <v>2308.0917865100005</v>
      </c>
      <c r="P34" s="20">
        <v>2254.5051539317001</v>
      </c>
      <c r="Q34" s="20">
        <v>2147.8285446749637</v>
      </c>
      <c r="R34" s="20">
        <v>2072.4510692054637</v>
      </c>
      <c r="S34" s="20">
        <v>1930.8105969862163</v>
      </c>
      <c r="T34" s="20">
        <f>+'Inv. Cred.'!T34</f>
        <v>1901.7635976283773</v>
      </c>
      <c r="U34" s="20">
        <f>+'Inv. Cred.'!U34</f>
        <v>1841.2320381839822</v>
      </c>
    </row>
    <row r="35" spans="1:21" ht="15.05" customHeight="1" x14ac:dyDescent="0.2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21" ht="15.05" customHeight="1" x14ac:dyDescent="0.2">
      <c r="A36" s="7" t="s">
        <v>87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16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11.5" defaultRowHeight="14.4" outlineLevelCol="1" x14ac:dyDescent="0.25"/>
  <cols>
    <col min="1" max="1" width="50.875" style="66" customWidth="1"/>
    <col min="2" max="2" width="12.875" style="66" customWidth="1"/>
    <col min="3" max="5" width="12.875" style="66" hidden="1" customWidth="1" outlineLevel="1"/>
    <col min="6" max="6" width="12.875" style="66" customWidth="1" collapsed="1"/>
    <col min="7" max="9" width="12.875" style="66" hidden="1" customWidth="1" outlineLevel="1" collapsed="1"/>
    <col min="10" max="10" width="12.875" style="66" customWidth="1" collapsed="1"/>
    <col min="11" max="13" width="12.875" style="66" hidden="1" customWidth="1" outlineLevel="1" collapsed="1"/>
    <col min="14" max="14" width="12.875" style="66" customWidth="1" collapsed="1"/>
    <col min="15" max="17" width="12.875" style="66" hidden="1" customWidth="1" outlineLevel="1" collapsed="1"/>
    <col min="18" max="18" width="12.875" style="66" customWidth="1" collapsed="1"/>
    <col min="19" max="20" width="12.875" style="66" hidden="1" customWidth="1" outlineLevel="1" collapsed="1"/>
    <col min="21" max="21" width="12.125" style="75" hidden="1" customWidth="1" outlineLevel="1"/>
    <col min="22" max="22" width="12.125" style="75" bestFit="1" customWidth="1" collapsed="1"/>
    <col min="23" max="23" width="12.125" style="75" bestFit="1" customWidth="1"/>
    <col min="24" max="24" width="13.375" style="75" bestFit="1" customWidth="1"/>
    <col min="25" max="16384" width="11.5" style="75"/>
  </cols>
  <sheetData>
    <row r="1" spans="1:24" ht="22.95" x14ac:dyDescent="0.35">
      <c r="A1" s="69" t="s">
        <v>213</v>
      </c>
      <c r="B1" s="71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4" x14ac:dyDescent="0.25">
      <c r="A2" s="155" t="s">
        <v>49</v>
      </c>
      <c r="B2" s="39">
        <v>42369</v>
      </c>
      <c r="C2" s="39">
        <v>42460</v>
      </c>
      <c r="D2" s="39">
        <v>42551</v>
      </c>
      <c r="E2" s="39">
        <v>42643</v>
      </c>
      <c r="F2" s="39">
        <v>42735</v>
      </c>
      <c r="G2" s="39">
        <v>42825</v>
      </c>
      <c r="H2" s="39">
        <v>42916</v>
      </c>
      <c r="I2" s="39">
        <v>43008</v>
      </c>
      <c r="J2" s="39">
        <v>43100</v>
      </c>
      <c r="K2" s="39">
        <v>43190</v>
      </c>
      <c r="L2" s="39">
        <v>43281</v>
      </c>
      <c r="M2" s="39">
        <v>43373</v>
      </c>
      <c r="N2" s="39">
        <v>43465</v>
      </c>
      <c r="O2" s="39">
        <v>43555</v>
      </c>
      <c r="P2" s="39">
        <v>43646</v>
      </c>
      <c r="Q2" s="39">
        <v>43738</v>
      </c>
      <c r="R2" s="39">
        <v>43830</v>
      </c>
      <c r="S2" s="39">
        <v>43921</v>
      </c>
      <c r="T2" s="39">
        <v>44012</v>
      </c>
      <c r="U2" s="39">
        <v>44104</v>
      </c>
      <c r="V2" s="39">
        <v>44196</v>
      </c>
      <c r="W2" s="39">
        <v>44286</v>
      </c>
    </row>
    <row r="3" spans="1:24" ht="15.05" customHeight="1" x14ac:dyDescent="0.25">
      <c r="A3" s="193" t="s">
        <v>77</v>
      </c>
      <c r="B3" s="194">
        <v>1157.12899371</v>
      </c>
      <c r="C3" s="194">
        <v>1326.1267872399994</v>
      </c>
      <c r="D3" s="194">
        <v>1322.2360222699999</v>
      </c>
      <c r="E3" s="194">
        <v>1227.2455967599999</v>
      </c>
      <c r="F3" s="194">
        <v>1321.0650021399997</v>
      </c>
      <c r="G3" s="32">
        <v>1262.2086872200002</v>
      </c>
      <c r="H3" s="194">
        <v>1130.8600232199997</v>
      </c>
      <c r="I3" s="194">
        <v>1000.60144342</v>
      </c>
      <c r="J3" s="194">
        <v>980.12943642000005</v>
      </c>
      <c r="K3" s="96">
        <v>1344.12</v>
      </c>
      <c r="L3" s="96">
        <v>1711.6119999999999</v>
      </c>
      <c r="M3" s="96">
        <v>1775.5050000000001</v>
      </c>
      <c r="N3" s="96">
        <v>1657.6290000000001</v>
      </c>
      <c r="O3" s="96">
        <v>2280.299</v>
      </c>
      <c r="P3" s="96">
        <v>2574.5546526599996</v>
      </c>
      <c r="Q3" s="96">
        <v>3047.8942230899997</v>
      </c>
      <c r="R3" s="96">
        <v>3173.6117100399997</v>
      </c>
      <c r="S3" s="96">
        <v>3307.4306058100001</v>
      </c>
      <c r="T3" s="96">
        <v>3238.4669832700001</v>
      </c>
      <c r="U3" s="96">
        <v>3366.8698235899997</v>
      </c>
      <c r="V3" s="96">
        <v>3682.1693077799996</v>
      </c>
      <c r="W3" s="96">
        <v>3865.0110482299992</v>
      </c>
    </row>
    <row r="4" spans="1:24" ht="15.05" customHeight="1" x14ac:dyDescent="0.25">
      <c r="A4" s="193" t="s">
        <v>78</v>
      </c>
      <c r="B4" s="194">
        <v>18345.338063380001</v>
      </c>
      <c r="C4" s="194">
        <v>18478.45860297</v>
      </c>
      <c r="D4" s="194">
        <v>18821.89438646995</v>
      </c>
      <c r="E4" s="194">
        <v>18530.970234600041</v>
      </c>
      <c r="F4" s="194">
        <v>18479.205222119999</v>
      </c>
      <c r="G4" s="32">
        <v>18515.050068540022</v>
      </c>
      <c r="H4" s="194">
        <v>18973.093986670017</v>
      </c>
      <c r="I4" s="194">
        <v>18811.43068136002</v>
      </c>
      <c r="J4" s="194">
        <v>19130.880209919957</v>
      </c>
      <c r="K4" s="96">
        <v>19462.98277250996</v>
      </c>
      <c r="L4" s="96">
        <v>20154.901644219961</v>
      </c>
      <c r="M4" s="96">
        <v>20130.595858850022</v>
      </c>
      <c r="N4" s="96">
        <v>20291.290214520021</v>
      </c>
      <c r="O4" s="96">
        <v>20531.790674419979</v>
      </c>
      <c r="P4" s="96">
        <v>20950.944328299982</v>
      </c>
      <c r="Q4" s="96">
        <v>20738.403558010021</v>
      </c>
      <c r="R4" s="96">
        <v>21012.66064617996</v>
      </c>
      <c r="S4" s="96">
        <v>21056.429850110042</v>
      </c>
      <c r="T4" s="96">
        <v>22031.484556980045</v>
      </c>
      <c r="U4" s="96">
        <v>22424.506710140042</v>
      </c>
      <c r="V4" s="96">
        <v>22847.903123079999</v>
      </c>
      <c r="W4" s="96">
        <v>23100.220479089956</v>
      </c>
    </row>
    <row r="5" spans="1:24" ht="15.05" customHeight="1" x14ac:dyDescent="0.25">
      <c r="A5" s="44" t="s">
        <v>292</v>
      </c>
      <c r="B5" s="20">
        <v>4303.6110698300017</v>
      </c>
      <c r="C5" s="20">
        <v>4570.2300062200029</v>
      </c>
      <c r="D5" s="20">
        <v>4697.3973940899468</v>
      </c>
      <c r="E5" s="20">
        <v>4805.5728158300426</v>
      </c>
      <c r="F5" s="20">
        <v>4822.1332926099967</v>
      </c>
      <c r="G5" s="20">
        <v>4867.9181436100262</v>
      </c>
      <c r="H5" s="20">
        <v>4923.3703831000221</v>
      </c>
      <c r="I5" s="20">
        <v>5000.0786847700256</v>
      </c>
      <c r="J5" s="20">
        <v>5205.6785237099557</v>
      </c>
      <c r="K5" s="149">
        <v>5385.6520057075813</v>
      </c>
      <c r="L5" s="149">
        <v>5606.7177318099993</v>
      </c>
      <c r="M5" s="149">
        <v>5722.9663008499992</v>
      </c>
      <c r="N5" s="149">
        <v>5682.9419040699986</v>
      </c>
      <c r="O5" s="149">
        <v>5745.0414822799994</v>
      </c>
      <c r="P5" s="149">
        <v>5770.9802156199994</v>
      </c>
      <c r="Q5" s="149">
        <v>5775.3762281999889</v>
      </c>
      <c r="R5" s="149">
        <v>5689.6537066699884</v>
      </c>
      <c r="S5" s="149">
        <v>5581.1302939099733</v>
      </c>
      <c r="T5" s="149">
        <v>6131.6137201300126</v>
      </c>
      <c r="U5" s="149">
        <v>6477.4242869250011</v>
      </c>
      <c r="V5" s="149">
        <v>6454.1480780099946</v>
      </c>
      <c r="W5" s="149">
        <v>6396.7254554799902</v>
      </c>
    </row>
    <row r="6" spans="1:24" ht="15.05" customHeight="1" x14ac:dyDescent="0.25">
      <c r="A6" s="44" t="s">
        <v>80</v>
      </c>
      <c r="B6" s="20">
        <v>180.20302188999997</v>
      </c>
      <c r="C6" s="20">
        <v>157.03946337000005</v>
      </c>
      <c r="D6" s="20">
        <v>160.15707659</v>
      </c>
      <c r="E6" s="20">
        <v>197.80246231000012</v>
      </c>
      <c r="F6" s="20">
        <v>184.19260717999998</v>
      </c>
      <c r="G6" s="20">
        <v>157.96287576999995</v>
      </c>
      <c r="H6" s="20">
        <v>151.86578597000005</v>
      </c>
      <c r="I6" s="20">
        <v>177.32469510000001</v>
      </c>
      <c r="J6" s="20">
        <v>187.81233277000001</v>
      </c>
      <c r="K6" s="20">
        <v>183.56154976999994</v>
      </c>
      <c r="L6" s="20">
        <v>216.55836708999996</v>
      </c>
      <c r="M6" s="20">
        <v>229.36083897999902</v>
      </c>
      <c r="N6" s="20">
        <v>308.60320117999902</v>
      </c>
      <c r="O6" s="20">
        <v>320.90713201999995</v>
      </c>
      <c r="P6" s="20">
        <v>281.27642509000003</v>
      </c>
      <c r="Q6" s="20">
        <v>292.41112892000001</v>
      </c>
      <c r="R6" s="20">
        <v>299.77974379999881</v>
      </c>
      <c r="S6" s="20">
        <v>341.09773423000081</v>
      </c>
      <c r="T6" s="20">
        <v>388.07458965000092</v>
      </c>
      <c r="U6" s="20">
        <v>415.79299942000097</v>
      </c>
      <c r="V6" s="20">
        <v>465.100552380002</v>
      </c>
      <c r="W6" s="20">
        <v>475.25497114000092</v>
      </c>
    </row>
    <row r="7" spans="1:24" ht="15.05" customHeight="1" x14ac:dyDescent="0.25">
      <c r="A7" s="44" t="s">
        <v>166</v>
      </c>
      <c r="B7" s="20">
        <v>4123.4080479400018</v>
      </c>
      <c r="C7" s="20">
        <v>4413.1905428500031</v>
      </c>
      <c r="D7" s="20">
        <v>4537.2403174999463</v>
      </c>
      <c r="E7" s="20">
        <v>4607.7703535200426</v>
      </c>
      <c r="F7" s="20">
        <v>4637.9406854299978</v>
      </c>
      <c r="G7" s="20">
        <v>4730.9985121000018</v>
      </c>
      <c r="H7" s="20">
        <v>4771.5045971300215</v>
      </c>
      <c r="I7" s="20">
        <v>4822.7539896700255</v>
      </c>
      <c r="J7" s="20">
        <v>5046.2382340100021</v>
      </c>
      <c r="K7" s="20">
        <v>5202.0904559375813</v>
      </c>
      <c r="L7" s="20">
        <v>5390.1593647199998</v>
      </c>
      <c r="M7" s="20">
        <v>5493.60546187</v>
      </c>
      <c r="N7" s="20">
        <v>5374.3387028899997</v>
      </c>
      <c r="O7" s="20">
        <v>5424.1343502599993</v>
      </c>
      <c r="P7" s="20">
        <v>5489.7037905299994</v>
      </c>
      <c r="Q7" s="20">
        <v>5482.9650992799889</v>
      </c>
      <c r="R7" s="20">
        <v>5389.8739628699896</v>
      </c>
      <c r="S7" s="20">
        <v>5240.0325596799721</v>
      </c>
      <c r="T7" s="20">
        <v>5743.5391304800114</v>
      </c>
      <c r="U7" s="20">
        <v>6061.6312875049998</v>
      </c>
      <c r="V7" s="20">
        <v>5989.0475256299924</v>
      </c>
      <c r="W7" s="20">
        <v>5921.4704843399895</v>
      </c>
    </row>
    <row r="8" spans="1:24" ht="15.05" customHeight="1" x14ac:dyDescent="0.25">
      <c r="A8" s="44" t="s">
        <v>152</v>
      </c>
      <c r="B8" s="20">
        <v>13733.842693029997</v>
      </c>
      <c r="C8" s="20">
        <v>13601.972742350001</v>
      </c>
      <c r="D8" s="20">
        <v>13531.529912620003</v>
      </c>
      <c r="E8" s="20">
        <v>13420.838137740002</v>
      </c>
      <c r="F8" s="20">
        <v>13353.21137119</v>
      </c>
      <c r="G8" s="20">
        <v>13345.527554559998</v>
      </c>
      <c r="H8" s="20">
        <v>13467.107118780001</v>
      </c>
      <c r="I8" s="20">
        <v>13512.578425310001</v>
      </c>
      <c r="J8" s="20">
        <v>13629.163240090003</v>
      </c>
      <c r="K8" s="20">
        <v>13767.183088610002</v>
      </c>
      <c r="L8" s="20">
        <v>13957.193765149999</v>
      </c>
      <c r="M8" s="20">
        <v>14086.991652520001</v>
      </c>
      <c r="N8" s="20">
        <v>14288.117095050002</v>
      </c>
      <c r="O8" s="20">
        <v>14461.522003</v>
      </c>
      <c r="P8" s="20">
        <v>14576.744733900003</v>
      </c>
      <c r="Q8" s="20">
        <v>14632.283221720001</v>
      </c>
      <c r="R8" s="20">
        <v>14981.455761720004</v>
      </c>
      <c r="S8" s="20">
        <v>15139.766076119902</v>
      </c>
      <c r="T8" s="20">
        <v>15282.505571770002</v>
      </c>
      <c r="U8" s="20">
        <v>15616.457048539905</v>
      </c>
      <c r="V8" s="20">
        <v>16066.102604590296</v>
      </c>
      <c r="W8" s="20">
        <v>16377.575516049998</v>
      </c>
    </row>
    <row r="9" spans="1:24" ht="15.05" customHeight="1" x14ac:dyDescent="0.25">
      <c r="A9" s="44" t="s">
        <v>169</v>
      </c>
      <c r="B9" s="20">
        <v>13147.056126459998</v>
      </c>
      <c r="C9" s="20">
        <v>13009.75869002</v>
      </c>
      <c r="D9" s="20">
        <v>12913.555618310002</v>
      </c>
      <c r="E9" s="20">
        <v>12798.298894700001</v>
      </c>
      <c r="F9" s="20">
        <v>12713.064127920001</v>
      </c>
      <c r="G9" s="20">
        <v>12692.720227709999</v>
      </c>
      <c r="H9" s="20">
        <v>12789.246470740001</v>
      </c>
      <c r="I9" s="20">
        <v>12824.849622649999</v>
      </c>
      <c r="J9" s="20">
        <v>12925.33388441</v>
      </c>
      <c r="K9" s="20">
        <v>13005.973157460001</v>
      </c>
      <c r="L9" s="20">
        <v>13187.15229143</v>
      </c>
      <c r="M9" s="20">
        <v>13310.525433090001</v>
      </c>
      <c r="N9" s="20">
        <v>13485.214576030001</v>
      </c>
      <c r="O9" s="20">
        <v>13639.63427241</v>
      </c>
      <c r="P9" s="20">
        <v>13714.037039400002</v>
      </c>
      <c r="Q9" s="20">
        <v>13761.665102200001</v>
      </c>
      <c r="R9" s="20">
        <v>14090.595140980002</v>
      </c>
      <c r="S9" s="20">
        <v>14253.627915089901</v>
      </c>
      <c r="T9" s="20">
        <v>14403.073545289999</v>
      </c>
      <c r="U9" s="20">
        <v>14720.474145809902</v>
      </c>
      <c r="V9" s="20">
        <v>15149.501616300298</v>
      </c>
      <c r="W9" s="20">
        <v>15451.883560779999</v>
      </c>
      <c r="X9" s="20"/>
    </row>
    <row r="10" spans="1:24" ht="15.05" customHeight="1" x14ac:dyDescent="0.25">
      <c r="A10" s="44" t="s">
        <v>84</v>
      </c>
      <c r="B10" s="20">
        <v>586.78656656999988</v>
      </c>
      <c r="C10" s="20">
        <v>592.21405233000019</v>
      </c>
      <c r="D10" s="20">
        <v>617.97429431000091</v>
      </c>
      <c r="E10" s="20">
        <v>622.53924303999997</v>
      </c>
      <c r="F10" s="20">
        <v>640.14724326999999</v>
      </c>
      <c r="G10" s="20">
        <v>652.80732684999998</v>
      </c>
      <c r="H10" s="20">
        <v>677.86064804</v>
      </c>
      <c r="I10" s="20">
        <v>687.72880266000095</v>
      </c>
      <c r="J10" s="20">
        <v>703.82935568000312</v>
      </c>
      <c r="K10" s="20">
        <v>761.2099311500001</v>
      </c>
      <c r="L10" s="20">
        <v>770.04147371999898</v>
      </c>
      <c r="M10" s="20">
        <v>776.46621943000002</v>
      </c>
      <c r="N10" s="20">
        <v>802.90251902</v>
      </c>
      <c r="O10" s="20">
        <v>821.88773059000005</v>
      </c>
      <c r="P10" s="20">
        <v>862.70769450000012</v>
      </c>
      <c r="Q10" s="20">
        <v>870.61811951999994</v>
      </c>
      <c r="R10" s="20">
        <v>890.8606207400029</v>
      </c>
      <c r="S10" s="20">
        <v>886.13816103000215</v>
      </c>
      <c r="T10" s="20">
        <v>879.43202648000215</v>
      </c>
      <c r="U10" s="20">
        <v>895.98290273000293</v>
      </c>
      <c r="V10" s="20">
        <v>916.60098828999878</v>
      </c>
      <c r="W10" s="20">
        <v>925.69195526999897</v>
      </c>
      <c r="X10" s="20"/>
    </row>
    <row r="11" spans="1:24" ht="15.05" customHeight="1" x14ac:dyDescent="0.25">
      <c r="A11" s="44" t="s">
        <v>85</v>
      </c>
      <c r="B11" s="20">
        <v>307.88430052000149</v>
      </c>
      <c r="C11" s="20">
        <v>306.25585439999668</v>
      </c>
      <c r="D11" s="20">
        <v>592.96707976000107</v>
      </c>
      <c r="E11" s="20">
        <v>304.55928102999678</v>
      </c>
      <c r="F11" s="20">
        <v>303.86055832000238</v>
      </c>
      <c r="G11" s="20">
        <v>301.60437036999792</v>
      </c>
      <c r="H11" s="20">
        <v>582.6164847899945</v>
      </c>
      <c r="I11" s="20">
        <v>298.77357127999312</v>
      </c>
      <c r="J11" s="20">
        <v>296.03844611999739</v>
      </c>
      <c r="K11" s="110">
        <v>310.1476781923775</v>
      </c>
      <c r="L11" s="110">
        <v>590.9901472599613</v>
      </c>
      <c r="M11" s="110">
        <v>320.6379054800218</v>
      </c>
      <c r="N11" s="110">
        <v>320.23121540002103</v>
      </c>
      <c r="O11" s="110">
        <v>325.2271891399796</v>
      </c>
      <c r="P11" s="110">
        <v>603.21937877998062</v>
      </c>
      <c r="Q11" s="110">
        <v>330.74410809003166</v>
      </c>
      <c r="R11" s="110">
        <v>341.55117778996646</v>
      </c>
      <c r="S11" s="110">
        <v>335.53348008016656</v>
      </c>
      <c r="T11" s="110">
        <v>617.36526508003226</v>
      </c>
      <c r="U11" s="110">
        <v>330.62537467513539</v>
      </c>
      <c r="V11" s="110">
        <v>327.65244047970737</v>
      </c>
      <c r="W11" s="110">
        <v>325.91950755996731</v>
      </c>
    </row>
    <row r="12" spans="1:24" ht="15.05" customHeight="1" x14ac:dyDescent="0.25">
      <c r="A12" s="77" t="s">
        <v>214</v>
      </c>
      <c r="B12" s="78">
        <v>19502.467057090002</v>
      </c>
      <c r="C12" s="78">
        <v>19804.585390209999</v>
      </c>
      <c r="D12" s="78">
        <v>20144.130408739951</v>
      </c>
      <c r="E12" s="78">
        <v>19758.215831360041</v>
      </c>
      <c r="F12" s="78">
        <v>19800.270224259999</v>
      </c>
      <c r="G12" s="78">
        <v>19777.258755760024</v>
      </c>
      <c r="H12" s="78">
        <v>20103.954009890018</v>
      </c>
      <c r="I12" s="78">
        <v>19812.03212478002</v>
      </c>
      <c r="J12" s="78">
        <v>20111.009646339957</v>
      </c>
      <c r="K12" s="78">
        <v>20807.102772509959</v>
      </c>
      <c r="L12" s="78">
        <v>21866.513644219962</v>
      </c>
      <c r="M12" s="78">
        <v>21906.100858850023</v>
      </c>
      <c r="N12" s="78">
        <v>21948.919214520021</v>
      </c>
      <c r="O12" s="78">
        <v>22812.089674419978</v>
      </c>
      <c r="P12" s="78">
        <v>23525.498980959983</v>
      </c>
      <c r="Q12" s="78">
        <v>23786.29778110002</v>
      </c>
      <c r="R12" s="78">
        <v>24186.272356219961</v>
      </c>
      <c r="S12" s="78">
        <v>24363.860455920043</v>
      </c>
      <c r="T12" s="78">
        <v>25269.951540250047</v>
      </c>
      <c r="U12" s="78">
        <v>25791.376533730043</v>
      </c>
      <c r="V12" s="78">
        <v>26530.07243086</v>
      </c>
      <c r="W12" s="78">
        <v>26965.231527319957</v>
      </c>
    </row>
    <row r="13" spans="1:24" ht="15.05" customHeight="1" x14ac:dyDescent="0.25">
      <c r="A13" s="79"/>
      <c r="B13" s="80"/>
      <c r="C13" s="80"/>
      <c r="D13" s="80"/>
      <c r="E13" s="81"/>
      <c r="F13" s="82"/>
      <c r="G13" s="82"/>
      <c r="H13" s="82"/>
      <c r="I13" s="82"/>
      <c r="J13" s="82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4" ht="15.05" customHeight="1" x14ac:dyDescent="0.25">
      <c r="A14" s="70"/>
      <c r="B14" s="70"/>
      <c r="C14" s="70"/>
      <c r="D14" s="83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4" x14ac:dyDescent="0.25">
      <c r="A15" s="84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4" ht="25.55" customHeight="1" x14ac:dyDescent="0.25">
      <c r="A16" s="70"/>
      <c r="B16" s="85"/>
      <c r="C16" s="85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ht="15.05" customHeight="1" x14ac:dyDescent="0.25">
      <c r="A17" s="62"/>
      <c r="B17" s="63"/>
      <c r="C17" s="63"/>
      <c r="D17" s="63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1:20" ht="15.05" customHeight="1" x14ac:dyDescent="0.25">
      <c r="A18" s="62"/>
      <c r="B18" s="63"/>
      <c r="C18" s="63"/>
      <c r="D18" s="63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15.05" customHeight="1" x14ac:dyDescent="0.25">
      <c r="A19" s="62"/>
      <c r="B19" s="63"/>
      <c r="C19" s="63"/>
      <c r="D19" s="63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1:20" ht="15.05" customHeight="1" x14ac:dyDescent="0.25">
      <c r="A20" s="62"/>
      <c r="B20" s="63"/>
      <c r="C20" s="63"/>
      <c r="D20" s="63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1:20" ht="15.05" customHeight="1" x14ac:dyDescent="0.25">
      <c r="A21" s="62"/>
      <c r="B21" s="63"/>
      <c r="C21" s="63"/>
      <c r="D21" s="63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 ht="15.05" customHeight="1" x14ac:dyDescent="0.25">
      <c r="A22" s="62"/>
      <c r="B22" s="63"/>
      <c r="C22" s="63"/>
      <c r="D22" s="63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 ht="15.05" customHeight="1" x14ac:dyDescent="0.25">
      <c r="A23" s="62"/>
      <c r="B23" s="63"/>
      <c r="C23" s="63"/>
      <c r="D23" s="63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1:20" ht="15.05" customHeight="1" x14ac:dyDescent="0.25">
      <c r="A24" s="62"/>
      <c r="B24" s="63"/>
      <c r="C24" s="63"/>
      <c r="D24" s="63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ht="15.05" customHeight="1" x14ac:dyDescent="0.25">
      <c r="A25" s="62"/>
      <c r="B25" s="63"/>
      <c r="C25" s="63"/>
      <c r="D25" s="63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 ht="15.05" customHeight="1" x14ac:dyDescent="0.25">
      <c r="A26" s="62"/>
      <c r="B26" s="63"/>
      <c r="C26" s="63"/>
      <c r="D26" s="63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1:20" ht="15.05" customHeight="1" x14ac:dyDescent="0.25">
      <c r="A27" s="62"/>
      <c r="B27" s="63"/>
      <c r="C27" s="63"/>
      <c r="D27" s="63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1:20" ht="15.05" customHeight="1" x14ac:dyDescent="0.25">
      <c r="A28" s="62"/>
      <c r="B28" s="63"/>
      <c r="C28" s="63"/>
      <c r="D28" s="63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1:20" ht="15.05" customHeight="1" x14ac:dyDescent="0.25">
      <c r="A29" s="62"/>
      <c r="B29" s="63"/>
      <c r="C29" s="63"/>
      <c r="D29" s="63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 ht="15.05" customHeight="1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15.05" customHeight="1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7" customHeight="1" x14ac:dyDescent="0.35">
      <c r="A32" s="88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x14ac:dyDescent="0.25">
      <c r="A33" s="70"/>
      <c r="B33" s="93"/>
      <c r="C33" s="93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15.05" customHeight="1" x14ac:dyDescent="0.25">
      <c r="A34" s="95"/>
      <c r="B34" s="96"/>
      <c r="C34" s="96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 ht="15.05" customHeight="1" x14ac:dyDescent="0.25">
      <c r="A35" s="95"/>
      <c r="B35" s="96"/>
      <c r="C35" s="96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ht="15.05" customHeight="1" x14ac:dyDescent="0.25">
      <c r="A36" s="62"/>
      <c r="B36" s="63"/>
      <c r="C36" s="63"/>
      <c r="D36" s="63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1:20" ht="15.05" customHeight="1" x14ac:dyDescent="0.25">
      <c r="A37" s="62"/>
      <c r="B37" s="63"/>
      <c r="C37" s="63"/>
      <c r="D37" s="63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1:20" ht="15.05" customHeight="1" x14ac:dyDescent="0.25">
      <c r="A38" s="62"/>
      <c r="B38" s="63"/>
      <c r="C38" s="63"/>
      <c r="D38" s="63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1:20" ht="15.05" customHeight="1" x14ac:dyDescent="0.25">
      <c r="A39" s="62"/>
      <c r="B39" s="63"/>
      <c r="C39" s="63"/>
      <c r="D39" s="63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1:20" ht="15.05" hidden="1" customHeight="1" x14ac:dyDescent="0.25">
      <c r="A40" s="62"/>
      <c r="B40" s="63"/>
      <c r="C40" s="63"/>
      <c r="D40" s="63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1:20" ht="15.05" hidden="1" customHeight="1" x14ac:dyDescent="0.25">
      <c r="A41" s="62"/>
      <c r="B41" s="63"/>
      <c r="C41" s="63"/>
      <c r="D41" s="63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1:20" ht="15.05" customHeight="1" x14ac:dyDescent="0.25">
      <c r="A42" s="62"/>
      <c r="B42" s="63"/>
      <c r="C42" s="63"/>
      <c r="D42" s="63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20" ht="15.05" customHeight="1" x14ac:dyDescent="0.25">
      <c r="A43" s="62"/>
      <c r="B43" s="63"/>
      <c r="C43" s="63"/>
      <c r="D43" s="63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ht="15.05" customHeight="1" x14ac:dyDescent="0.25">
      <c r="A44" s="62"/>
      <c r="B44" s="63"/>
      <c r="C44" s="63"/>
      <c r="D44" s="63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1:20" ht="15.05" customHeight="1" x14ac:dyDescent="0.25">
      <c r="A45" s="62"/>
      <c r="B45" s="63"/>
      <c r="C45" s="63"/>
      <c r="D45" s="63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 ht="15.05" customHeight="1" x14ac:dyDescent="0.25">
      <c r="A46" s="95"/>
      <c r="B46" s="96"/>
      <c r="C46" s="96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20" ht="15.05" customHeight="1" x14ac:dyDescent="0.25">
      <c r="A47" s="62"/>
      <c r="B47" s="63"/>
      <c r="C47" s="63"/>
      <c r="D47" s="63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 ht="15.05" customHeight="1" x14ac:dyDescent="0.25">
      <c r="A48" s="98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ht="15.05" customHeight="1" x14ac:dyDescent="0.25">
      <c r="A49" s="70"/>
      <c r="B49" s="99"/>
      <c r="C49" s="99"/>
      <c r="D49" s="99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1:20" ht="15.05" customHeight="1" x14ac:dyDescent="0.25">
      <c r="A50" s="91"/>
      <c r="B50" s="100"/>
      <c r="C50" s="99"/>
      <c r="D50" s="99"/>
      <c r="E50" s="100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20" ht="15.05" customHeight="1" x14ac:dyDescent="0.25">
      <c r="A51" s="102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0" ht="15.05" customHeight="1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spans="1:20" s="76" customFormat="1" ht="12.45" x14ac:dyDescent="0.2">
      <c r="A53" s="103"/>
      <c r="B53" s="90"/>
      <c r="C53" s="9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</row>
    <row r="54" spans="1:20" ht="15.05" customHeight="1" x14ac:dyDescent="0.25">
      <c r="A54" s="104"/>
      <c r="B54" s="93"/>
      <c r="C54" s="93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  <row r="55" spans="1:20" ht="15.05" customHeight="1" x14ac:dyDescent="0.25">
      <c r="A55" s="70"/>
      <c r="B55" s="83"/>
      <c r="C55" s="8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1:20" ht="15.05" customHeight="1" x14ac:dyDescent="0.25">
      <c r="A56" s="70"/>
      <c r="B56" s="83"/>
      <c r="C56" s="8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0" ht="15.05" customHeight="1" x14ac:dyDescent="0.25">
      <c r="A57" s="70"/>
      <c r="B57" s="83"/>
      <c r="C57" s="8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0" ht="15.05" customHeight="1" x14ac:dyDescent="0.25">
      <c r="A58" s="70"/>
      <c r="B58" s="83"/>
      <c r="C58" s="8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0" ht="15.05" customHeight="1" x14ac:dyDescent="0.25">
      <c r="A59" s="70"/>
      <c r="B59" s="83"/>
      <c r="C59" s="8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0" ht="15.05" customHeight="1" x14ac:dyDescent="0.25">
      <c r="A60" s="70"/>
      <c r="B60" s="83"/>
      <c r="C60" s="8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0" ht="15.05" customHeight="1" x14ac:dyDescent="0.25">
      <c r="A61" s="70"/>
      <c r="B61" s="83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0" ht="15.05" customHeight="1" x14ac:dyDescent="0.2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0" ht="15.05" hidden="1" customHeigh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1:20" ht="15.05" hidden="1" customHeight="1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</row>
    <row r="65" spans="1:20" ht="15.05" hidden="1" customHeight="1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</row>
    <row r="66" spans="1:20" ht="15.05" hidden="1" customHeight="1" x14ac:dyDescent="0.25">
      <c r="A66" s="104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</row>
    <row r="67" spans="1:20" ht="15.05" hidden="1" customHeight="1" x14ac:dyDescent="0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</row>
    <row r="68" spans="1:20" ht="15.05" hidden="1" customHeight="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</row>
    <row r="69" spans="1:20" ht="15.05" hidden="1" customHeight="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</row>
    <row r="70" spans="1:20" ht="15.05" hidden="1" customHeight="1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</row>
    <row r="71" spans="1:20" ht="15.05" hidden="1" customHeight="1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</row>
    <row r="72" spans="1:20" ht="15.05" hidden="1" customHeight="1" x14ac:dyDescent="0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</row>
    <row r="73" spans="1:20" ht="15.05" hidden="1" customHeight="1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</row>
    <row r="74" spans="1:20" ht="15.05" hidden="1" customHeight="1" x14ac:dyDescent="0.2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</row>
    <row r="75" spans="1:20" ht="15.05" hidden="1" customHeight="1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</row>
    <row r="76" spans="1:20" ht="15.05" hidden="1" customHeight="1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</row>
    <row r="77" spans="1:20" ht="15.05" hidden="1" customHeight="1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</row>
    <row r="78" spans="1:20" ht="14.25" hidden="1" customHeight="1" x14ac:dyDescent="0.2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</row>
    <row r="79" spans="1:20" ht="14.25" hidden="1" customHeight="1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</row>
    <row r="80" spans="1:20" ht="14.25" hidden="1" customHeight="1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</row>
    <row r="81" spans="1:20" ht="14.25" hidden="1" customHeight="1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spans="1:20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</row>
    <row r="83" spans="1:20" x14ac:dyDescent="0.25">
      <c r="A83" s="104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</row>
    <row r="84" spans="1:20" ht="15.05" customHeight="1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</row>
    <row r="85" spans="1:20" ht="15.05" customHeight="1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</row>
    <row r="86" spans="1:20" ht="15.05" customHeight="1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</row>
    <row r="87" spans="1:20" ht="15.05" customHeight="1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</row>
    <row r="88" spans="1:20" ht="15.05" customHeight="1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</row>
    <row r="89" spans="1:20" ht="15.05" customHeight="1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</row>
    <row r="90" spans="1:20" ht="15.05" customHeight="1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</row>
    <row r="91" spans="1:20" ht="15.05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</row>
    <row r="92" spans="1:20" ht="15.05" customHeight="1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</row>
    <row r="93" spans="1:20" ht="15.05" customHeight="1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</row>
    <row r="94" spans="1:20" ht="15.05" customHeight="1" x14ac:dyDescent="0.2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</row>
    <row r="95" spans="1:20" ht="15.05" customHeight="1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</row>
    <row r="96" spans="1:20" ht="15.05" customHeight="1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</row>
    <row r="97" spans="1:20" ht="15.05" customHeight="1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1:20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99" spans="1:20" x14ac:dyDescent="0.2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</row>
    <row r="100" spans="1:20" x14ac:dyDescent="0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</row>
    <row r="101" spans="1:20" x14ac:dyDescent="0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</row>
    <row r="102" spans="1:20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</row>
    <row r="103" spans="1:20" x14ac:dyDescent="0.25">
      <c r="A103" s="92"/>
      <c r="B103" s="93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</row>
    <row r="104" spans="1:20" x14ac:dyDescent="0.25">
      <c r="A104" s="95"/>
      <c r="B104" s="96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</row>
    <row r="105" spans="1:20" x14ac:dyDescent="0.25">
      <c r="A105" s="62"/>
      <c r="B105" s="63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</row>
    <row r="106" spans="1:20" x14ac:dyDescent="0.25">
      <c r="A106" s="62"/>
      <c r="B106" s="63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</row>
    <row r="107" spans="1:20" x14ac:dyDescent="0.25">
      <c r="A107" s="62"/>
      <c r="B107" s="63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</row>
    <row r="108" spans="1:20" x14ac:dyDescent="0.25">
      <c r="A108" s="62"/>
      <c r="B108" s="63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</row>
    <row r="109" spans="1:20" x14ac:dyDescent="0.25">
      <c r="A109" s="62"/>
      <c r="B109" s="63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</row>
    <row r="110" spans="1:20" x14ac:dyDescent="0.25">
      <c r="A110" s="95"/>
      <c r="B110" s="96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</row>
    <row r="111" spans="1:20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</row>
    <row r="112" spans="1:20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</row>
    <row r="113" spans="1:20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</row>
    <row r="114" spans="1:20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</row>
    <row r="115" spans="1:20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</row>
    <row r="116" spans="1:20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9"/>
  <sheetViews>
    <sheetView showGridLines="0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U3" sqref="U3"/>
    </sheetView>
  </sheetViews>
  <sheetFormatPr baseColWidth="10" defaultColWidth="11.5" defaultRowHeight="14.4" outlineLevelCol="1" x14ac:dyDescent="0.25"/>
  <cols>
    <col min="1" max="1" width="55.875" style="38" customWidth="1"/>
    <col min="2" max="4" width="12.875" style="3" hidden="1" customWidth="1" outlineLevel="1"/>
    <col min="5" max="5" width="12.875" style="3" bestFit="1" customWidth="1" collapsed="1"/>
    <col min="6" max="8" width="12.875" style="3" hidden="1" customWidth="1" outlineLevel="1"/>
    <col min="9" max="9" width="12.875" style="3" bestFit="1" customWidth="1" collapsed="1"/>
    <col min="10" max="12" width="12.875" style="3" hidden="1" customWidth="1" outlineLevel="1"/>
    <col min="13" max="13" width="12.875" style="3" bestFit="1" customWidth="1" collapsed="1"/>
    <col min="14" max="16" width="12.875" style="3" hidden="1" customWidth="1" outlineLevel="1"/>
    <col min="17" max="17" width="12.875" style="3" bestFit="1" customWidth="1" collapsed="1"/>
    <col min="18" max="20" width="12.875" style="3" hidden="1" customWidth="1" outlineLevel="1"/>
    <col min="21" max="21" width="12.125" style="3" bestFit="1" customWidth="1" collapsed="1"/>
    <col min="22" max="16384" width="11.5" style="3"/>
  </cols>
  <sheetData>
    <row r="1" spans="1:21" ht="24.9" x14ac:dyDescent="0.35">
      <c r="A1" s="27" t="s">
        <v>19</v>
      </c>
    </row>
    <row r="2" spans="1:21" s="5" customFormat="1" ht="31.75" customHeight="1" x14ac:dyDescent="0.2">
      <c r="A2" s="28" t="s">
        <v>0</v>
      </c>
      <c r="B2" s="39">
        <v>40999</v>
      </c>
      <c r="C2" s="39">
        <v>41090</v>
      </c>
      <c r="D2" s="39">
        <v>41182</v>
      </c>
      <c r="E2" s="39">
        <v>41274</v>
      </c>
      <c r="F2" s="39">
        <v>41364</v>
      </c>
      <c r="G2" s="39">
        <v>41455</v>
      </c>
      <c r="H2" s="39">
        <v>41547</v>
      </c>
      <c r="I2" s="39">
        <v>41639</v>
      </c>
      <c r="J2" s="39">
        <v>41729</v>
      </c>
      <c r="K2" s="39">
        <v>41820</v>
      </c>
      <c r="L2" s="39">
        <v>41912</v>
      </c>
      <c r="M2" s="39">
        <v>42004</v>
      </c>
      <c r="N2" s="39">
        <v>42094</v>
      </c>
      <c r="O2" s="39">
        <v>42185</v>
      </c>
      <c r="P2" s="39">
        <v>42277</v>
      </c>
      <c r="Q2" s="39">
        <v>42369</v>
      </c>
      <c r="R2" s="39">
        <v>42460</v>
      </c>
      <c r="S2" s="39">
        <v>42551</v>
      </c>
      <c r="T2" s="39">
        <v>42643</v>
      </c>
      <c r="U2" s="39">
        <v>42735</v>
      </c>
    </row>
    <row r="3" spans="1:21" ht="14.25" customHeight="1" x14ac:dyDescent="0.2">
      <c r="A3" s="7" t="s">
        <v>20</v>
      </c>
      <c r="B3" s="20">
        <v>3162.2581159366123</v>
      </c>
      <c r="C3" s="20">
        <v>3025.4646154100096</v>
      </c>
      <c r="D3" s="20">
        <v>3305.6037344000047</v>
      </c>
      <c r="E3" s="20">
        <v>1800</v>
      </c>
      <c r="F3" s="20">
        <v>1980.9083753800046</v>
      </c>
      <c r="G3" s="20">
        <v>2126.9524560900104</v>
      </c>
      <c r="H3" s="20">
        <v>2383.6555862924984</v>
      </c>
      <c r="I3" s="20">
        <v>2540.8271673899912</v>
      </c>
      <c r="J3" s="20">
        <v>2578.1540975405014</v>
      </c>
      <c r="K3" s="20">
        <v>2537.1773694585099</v>
      </c>
      <c r="L3" s="20">
        <v>2503.0891193716698</v>
      </c>
      <c r="M3" s="20">
        <v>2417.5557582492297</v>
      </c>
      <c r="N3" s="20">
        <v>2397.7528678000012</v>
      </c>
      <c r="O3" s="20">
        <v>2308.0917865100005</v>
      </c>
      <c r="P3" s="20">
        <v>2254.5051539317001</v>
      </c>
      <c r="Q3" s="20">
        <v>2147.8285446749637</v>
      </c>
      <c r="R3" s="20">
        <v>2072.4510692054637</v>
      </c>
      <c r="S3" s="20">
        <v>1930.8105969862163</v>
      </c>
      <c r="T3" s="20">
        <v>1901.7635976283773</v>
      </c>
      <c r="U3" s="20">
        <v>1841.2320381839822</v>
      </c>
    </row>
    <row r="4" spans="1:21" ht="14.25" customHeight="1" x14ac:dyDescent="0.2">
      <c r="A4" s="7" t="s">
        <v>21</v>
      </c>
      <c r="B4" s="20">
        <v>3692.7010463633874</v>
      </c>
      <c r="C4" s="20">
        <v>3861.5553631099906</v>
      </c>
      <c r="D4" s="20">
        <v>3971.8522948599943</v>
      </c>
      <c r="E4" s="20">
        <v>3741.5626639399957</v>
      </c>
      <c r="F4" s="20">
        <v>3608.3948981999961</v>
      </c>
      <c r="G4" s="20">
        <v>3704.9370010899906</v>
      </c>
      <c r="H4" s="20">
        <v>3611.4446852800024</v>
      </c>
      <c r="I4" s="20">
        <v>3501.959345420008</v>
      </c>
      <c r="J4" s="20">
        <v>3463.5061537199981</v>
      </c>
      <c r="K4" s="20">
        <v>3439.7032153399896</v>
      </c>
      <c r="L4" s="20">
        <v>3412.50169979983</v>
      </c>
      <c r="M4" s="20">
        <v>3297.8091030207702</v>
      </c>
      <c r="N4" s="20">
        <v>3154.195612</v>
      </c>
      <c r="O4" s="20">
        <v>3065.341398</v>
      </c>
      <c r="P4" s="20">
        <v>2960.5238313282998</v>
      </c>
      <c r="Q4" s="20">
        <v>2771.0024903450362</v>
      </c>
      <c r="R4" s="20">
        <v>2709.1059984945359</v>
      </c>
      <c r="S4" s="20">
        <v>2238.2263408137842</v>
      </c>
      <c r="T4" s="20">
        <v>1927.2054993916231</v>
      </c>
      <c r="U4" s="20">
        <v>1364.1053290960176</v>
      </c>
    </row>
    <row r="5" spans="1:21" ht="14.25" customHeight="1" x14ac:dyDescent="0.2">
      <c r="A5" s="7" t="s">
        <v>22</v>
      </c>
      <c r="B5" s="20">
        <v>6854.9591622999997</v>
      </c>
      <c r="C5" s="20">
        <v>6887.0199785200002</v>
      </c>
      <c r="D5" s="20">
        <v>7277.456029259999</v>
      </c>
      <c r="E5" s="20">
        <v>5541</v>
      </c>
      <c r="F5" s="20">
        <v>5589.3032735800007</v>
      </c>
      <c r="G5" s="20">
        <v>5831.889457180001</v>
      </c>
      <c r="H5" s="20">
        <v>5995.1002715725008</v>
      </c>
      <c r="I5" s="20">
        <v>6042.7865128099993</v>
      </c>
      <c r="J5" s="20">
        <v>6041.6602512604995</v>
      </c>
      <c r="K5" s="20">
        <v>5976.8805847984995</v>
      </c>
      <c r="L5" s="20">
        <v>5915.5908191714998</v>
      </c>
      <c r="M5" s="20">
        <v>5715.3648612699999</v>
      </c>
      <c r="N5" s="20">
        <v>5551.9484798000012</v>
      </c>
      <c r="O5" s="20">
        <v>5373.4331845100005</v>
      </c>
      <c r="P5" s="20">
        <v>5215.0289852599999</v>
      </c>
      <c r="Q5" s="20">
        <v>4918.8310350199999</v>
      </c>
      <c r="R5" s="20">
        <v>4781.5570676999996</v>
      </c>
      <c r="S5" s="20">
        <v>4169.0369378000005</v>
      </c>
      <c r="T5" s="20">
        <v>3828.9690970200004</v>
      </c>
      <c r="U5" s="20">
        <v>3205.3373672799999</v>
      </c>
    </row>
    <row r="6" spans="1:21" ht="14.25" customHeight="1" x14ac:dyDescent="0.2">
      <c r="A6" s="36" t="s">
        <v>23</v>
      </c>
    </row>
    <row r="9" spans="1:21" ht="12.45" x14ac:dyDescent="0.2">
      <c r="A9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Cover</vt:lpstr>
      <vt:lpstr>Index</vt:lpstr>
      <vt:lpstr>Key indicators</vt:lpstr>
      <vt:lpstr>Balance sheet</vt:lpstr>
      <vt:lpstr>Resources</vt:lpstr>
      <vt:lpstr>Inv. Cred.</vt:lpstr>
      <vt:lpstr>Loans</vt:lpstr>
      <vt:lpstr>Performing Loans</vt:lpstr>
      <vt:lpstr>Dudosos</vt:lpstr>
      <vt:lpstr>NPL</vt:lpstr>
      <vt:lpstr>Credit Risk</vt:lpstr>
      <vt:lpstr>Foreclosed Assets</vt:lpstr>
      <vt:lpstr>Coverage</vt:lpstr>
      <vt:lpstr>P&amp;L </vt:lpstr>
      <vt:lpstr>NIM</vt:lpstr>
      <vt:lpstr>Fees</vt:lpstr>
      <vt:lpstr>Solvency</vt:lpstr>
      <vt:lpstr>Liquidity</vt:lpstr>
    </vt:vector>
  </TitlesOfParts>
  <Company>cajAstur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Riesgo Fernández</dc:creator>
  <cp:lastModifiedBy>Juan Pablo López Cobo</cp:lastModifiedBy>
  <dcterms:created xsi:type="dcterms:W3CDTF">2007-03-08T09:08:22Z</dcterms:created>
  <dcterms:modified xsi:type="dcterms:W3CDTF">2021-05-04T15:37:53Z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